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0" windowWidth="19095" windowHeight="8415"/>
  </bookViews>
  <sheets>
    <sheet name="Data" sheetId="1" r:id="rId1"/>
    <sheet name="File Analysis" sheetId="2" r:id="rId2"/>
    <sheet name="Graphs" sheetId="3" r:id="rId3"/>
  </sheets>
  <calcPr calcId="125725"/>
</workbook>
</file>

<file path=xl/calcChain.xml><?xml version="1.0" encoding="utf-8"?>
<calcChain xmlns="http://schemas.openxmlformats.org/spreadsheetml/2006/main">
  <c r="C6" i="3"/>
  <c r="E6" s="1"/>
  <c r="G37" i="2"/>
  <c r="G36"/>
  <c r="G35"/>
  <c r="G34"/>
  <c r="G33"/>
  <c r="G32"/>
  <c r="G31"/>
  <c r="H30"/>
  <c r="G30"/>
  <c r="H29"/>
  <c r="G29"/>
  <c r="G28"/>
  <c r="G27"/>
  <c r="G26"/>
  <c r="G25"/>
  <c r="G24"/>
  <c r="G23"/>
  <c r="G22"/>
  <c r="G21"/>
  <c r="G20"/>
  <c r="G19"/>
  <c r="G18"/>
  <c r="G17"/>
  <c r="G16"/>
  <c r="G15"/>
  <c r="G14"/>
  <c r="H13"/>
  <c r="G13"/>
  <c r="G12"/>
  <c r="G11"/>
  <c r="G10"/>
  <c r="G7"/>
  <c r="G6"/>
  <c r="G5"/>
  <c r="G4"/>
  <c r="G3"/>
</calcChain>
</file>

<file path=xl/sharedStrings.xml><?xml version="1.0" encoding="utf-8"?>
<sst xmlns="http://schemas.openxmlformats.org/spreadsheetml/2006/main" count="127" uniqueCount="35">
  <si>
    <t>SS</t>
  </si>
  <si>
    <t>Elapsed</t>
  </si>
  <si>
    <t>Vessel #</t>
  </si>
  <si>
    <t>Calls</t>
  </si>
  <si>
    <t>Ship Dst.</t>
  </si>
  <si>
    <t>Whale #</t>
  </si>
  <si>
    <t>Behavior</t>
  </si>
  <si>
    <t>Notes</t>
  </si>
  <si>
    <t>Placement</t>
  </si>
  <si>
    <t>Power Ratio</t>
  </si>
  <si>
    <t>A/P</t>
  </si>
  <si>
    <t>Min.</t>
  </si>
  <si>
    <t>Duration</t>
  </si>
  <si>
    <t>Fundamental</t>
  </si>
  <si>
    <t>Date: 090514</t>
  </si>
  <si>
    <t>Time Start: 13:06:50</t>
  </si>
  <si>
    <t>File: AC01</t>
  </si>
  <si>
    <t>Pod ID: J?</t>
  </si>
  <si>
    <t>File: AC02</t>
  </si>
  <si>
    <t>Time Start: 15:53:46</t>
  </si>
  <si>
    <t>4-6?</t>
  </si>
  <si>
    <t>Traveling</t>
  </si>
  <si>
    <t>Behavior is questionable</t>
  </si>
  <si>
    <t>Foraging</t>
  </si>
  <si>
    <t>Traveling until 14</t>
  </si>
  <si>
    <t>Foraging until 23</t>
  </si>
  <si>
    <t>Milling</t>
  </si>
  <si>
    <t>x</t>
  </si>
  <si>
    <t>?</t>
  </si>
  <si>
    <t>File:  AC01</t>
  </si>
  <si>
    <t>File:  AC02</t>
  </si>
  <si>
    <t>Total</t>
  </si>
  <si>
    <t>P</t>
  </si>
  <si>
    <t>RMS</t>
  </si>
  <si>
    <t>dB re 1 microPa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</si>
</sst>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Font="1" applyBorder="1"/>
    <xf numFmtId="0" fontId="0" fillId="0" borderId="4" xfId="0" applyBorder="1"/>
    <xf numFmtId="0" fontId="0" fillId="0" borderId="7" xfId="0" applyBorder="1"/>
    <xf numFmtId="49" fontId="0" fillId="0" borderId="1" xfId="0" applyNumberFormat="1" applyBorder="1" applyAlignment="1">
      <alignment horizontal="right"/>
    </xf>
    <xf numFmtId="0" fontId="0" fillId="0" borderId="0" xfId="0" applyBorder="1"/>
    <xf numFmtId="0" fontId="0" fillId="0" borderId="0" xfId="0" applyFill="1" applyBorder="1"/>
    <xf numFmtId="49" fontId="0" fillId="0" borderId="0" xfId="0" applyNumberFormat="1" applyBorder="1" applyAlignment="1">
      <alignment horizontal="right"/>
    </xf>
    <xf numFmtId="20" fontId="0" fillId="0" borderId="0" xfId="0" applyNumberFormat="1" applyBorder="1" applyAlignment="1">
      <alignment horizontal="right"/>
    </xf>
    <xf numFmtId="20" fontId="0" fillId="0" borderId="6" xfId="0" applyNumberFormat="1" applyBorder="1"/>
    <xf numFmtId="0" fontId="0" fillId="0" borderId="5" xfId="0" applyBorder="1"/>
    <xf numFmtId="0" fontId="0" fillId="0" borderId="8" xfId="0" applyBorder="1"/>
    <xf numFmtId="0" fontId="0" fillId="0" borderId="0" xfId="0" applyNumberFormat="1" applyBorder="1" applyAlignment="1">
      <alignment horizontal="right"/>
    </xf>
    <xf numFmtId="0" fontId="0" fillId="0" borderId="5" xfId="0" applyFont="1" applyBorder="1"/>
    <xf numFmtId="0" fontId="0" fillId="0" borderId="1" xfId="0" applyFill="1" applyBorder="1"/>
    <xf numFmtId="0" fontId="0" fillId="0" borderId="0" xfId="0" applyFill="1"/>
    <xf numFmtId="20" fontId="0" fillId="0" borderId="0" xfId="0" applyNumberFormat="1" applyBorder="1"/>
    <xf numFmtId="20" fontId="0" fillId="0" borderId="0" xfId="0" applyNumberFormat="1"/>
    <xf numFmtId="20" fontId="0" fillId="0" borderId="0" xfId="0" applyNumberFormat="1" applyFill="1" applyBorder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workbookViewId="0">
      <selection activeCell="K8" sqref="K8:N23"/>
    </sheetView>
  </sheetViews>
  <sheetFormatPr defaultRowHeight="15"/>
  <cols>
    <col min="1" max="1" width="2.85546875" customWidth="1"/>
    <col min="2" max="2" width="7.42578125" customWidth="1"/>
    <col min="3" max="3" width="7.7109375" customWidth="1"/>
    <col min="4" max="4" width="4.85546875" customWidth="1"/>
    <col min="5" max="5" width="8.140625" customWidth="1"/>
    <col min="6" max="6" width="15.5703125" customWidth="1"/>
    <col min="7" max="7" width="8.28515625" customWidth="1"/>
    <col min="8" max="8" width="7.7109375" customWidth="1"/>
    <col min="9" max="9" width="21.7109375" customWidth="1"/>
    <col min="10" max="10" width="7.42578125" customWidth="1"/>
    <col min="11" max="11" width="8.42578125" customWidth="1"/>
    <col min="12" max="12" width="27.42578125" customWidth="1"/>
  </cols>
  <sheetData>
    <row r="1" spans="1:12">
      <c r="A1" s="1" t="s">
        <v>14</v>
      </c>
      <c r="B1" s="2"/>
      <c r="C1" s="3"/>
      <c r="D1" s="5" t="s">
        <v>15</v>
      </c>
      <c r="F1" s="4"/>
      <c r="G1" s="13" t="s">
        <v>16</v>
      </c>
      <c r="I1" s="12" t="s">
        <v>17</v>
      </c>
      <c r="J1" s="8"/>
      <c r="K1" s="8"/>
      <c r="L1" s="8"/>
    </row>
    <row r="2" spans="1:12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 t="s">
        <v>6</v>
      </c>
      <c r="G2" s="6" t="s">
        <v>1</v>
      </c>
      <c r="H2" s="1" t="s">
        <v>4</v>
      </c>
      <c r="I2" s="6" t="s">
        <v>7</v>
      </c>
      <c r="J2" s="9"/>
      <c r="K2" s="8"/>
      <c r="L2" s="8"/>
    </row>
    <row r="3" spans="1:12">
      <c r="A3" s="1">
        <v>2</v>
      </c>
      <c r="B3" s="1">
        <v>0</v>
      </c>
      <c r="C3" s="1">
        <v>1</v>
      </c>
      <c r="D3" s="1" t="s">
        <v>27</v>
      </c>
      <c r="E3" s="7" t="s">
        <v>20</v>
      </c>
      <c r="F3" s="1" t="s">
        <v>21</v>
      </c>
      <c r="G3" s="1"/>
      <c r="H3" s="1"/>
      <c r="I3" s="1" t="s">
        <v>22</v>
      </c>
      <c r="J3" s="10"/>
      <c r="K3" s="8"/>
      <c r="L3" s="8"/>
    </row>
    <row r="4" spans="1:12">
      <c r="A4" s="1">
        <v>2</v>
      </c>
      <c r="B4" s="1">
        <v>5</v>
      </c>
      <c r="C4" s="1">
        <v>1</v>
      </c>
      <c r="D4" s="1" t="s">
        <v>28</v>
      </c>
      <c r="E4" s="7" t="s">
        <v>20</v>
      </c>
      <c r="F4" s="1" t="s">
        <v>21</v>
      </c>
      <c r="G4" s="1"/>
      <c r="H4" s="1"/>
      <c r="I4" s="1"/>
      <c r="J4" s="10"/>
      <c r="K4" s="8"/>
      <c r="L4" s="8"/>
    </row>
    <row r="5" spans="1:12">
      <c r="A5" s="1">
        <v>2</v>
      </c>
      <c r="B5" s="1">
        <v>10</v>
      </c>
      <c r="C5" s="1">
        <v>1</v>
      </c>
      <c r="D5" s="1" t="s">
        <v>27</v>
      </c>
      <c r="E5" s="7" t="s">
        <v>20</v>
      </c>
      <c r="F5" s="1" t="s">
        <v>21</v>
      </c>
      <c r="G5" s="1"/>
      <c r="H5" s="1"/>
      <c r="I5" s="1"/>
      <c r="J5" s="10"/>
      <c r="K5" s="8"/>
      <c r="L5" s="8"/>
    </row>
    <row r="6" spans="1:12">
      <c r="A6" s="1">
        <v>2</v>
      </c>
      <c r="B6" s="1">
        <v>15</v>
      </c>
      <c r="C6" s="1">
        <v>1</v>
      </c>
      <c r="D6" s="1" t="s">
        <v>27</v>
      </c>
      <c r="E6" s="7" t="s">
        <v>20</v>
      </c>
      <c r="F6" s="1" t="s">
        <v>21</v>
      </c>
      <c r="G6" s="1"/>
      <c r="H6" s="1"/>
      <c r="I6" s="1"/>
      <c r="J6" s="11"/>
      <c r="K6" s="8"/>
      <c r="L6" s="8"/>
    </row>
    <row r="7" spans="1:12">
      <c r="A7" s="1">
        <v>2</v>
      </c>
      <c r="B7" s="1">
        <v>20</v>
      </c>
      <c r="C7" s="1">
        <v>1</v>
      </c>
      <c r="D7" s="1" t="s">
        <v>27</v>
      </c>
      <c r="E7" s="7" t="s">
        <v>20</v>
      </c>
      <c r="F7" s="1" t="s">
        <v>21</v>
      </c>
      <c r="G7" s="1"/>
      <c r="H7" s="1"/>
      <c r="I7" s="1"/>
      <c r="J7" s="10"/>
      <c r="K7" s="8"/>
      <c r="L7" s="8"/>
    </row>
    <row r="8" spans="1:12">
      <c r="A8" s="1"/>
      <c r="B8" s="1">
        <v>25</v>
      </c>
      <c r="C8" s="1">
        <v>2</v>
      </c>
      <c r="D8" s="1" t="s">
        <v>27</v>
      </c>
      <c r="E8" s="7" t="s">
        <v>20</v>
      </c>
      <c r="F8" s="1" t="s">
        <v>21</v>
      </c>
      <c r="G8" s="1"/>
      <c r="H8" s="1"/>
      <c r="I8" s="1"/>
      <c r="J8" s="10"/>
      <c r="K8" s="8"/>
      <c r="L8" s="8"/>
    </row>
    <row r="9" spans="1:12">
      <c r="A9" s="1">
        <v>2</v>
      </c>
      <c r="B9" s="1">
        <v>30</v>
      </c>
      <c r="C9" s="1">
        <v>1</v>
      </c>
      <c r="D9" s="1" t="s">
        <v>27</v>
      </c>
      <c r="E9" s="7" t="s">
        <v>20</v>
      </c>
      <c r="F9" s="1" t="s">
        <v>21</v>
      </c>
      <c r="G9" s="1"/>
      <c r="H9" s="1"/>
      <c r="I9" s="1"/>
      <c r="J9" s="10"/>
      <c r="K9" s="8"/>
      <c r="L9" s="19"/>
    </row>
    <row r="10" spans="1:12">
      <c r="A10" s="1">
        <v>2</v>
      </c>
      <c r="B10" s="1">
        <v>35</v>
      </c>
      <c r="C10" s="1">
        <v>2</v>
      </c>
      <c r="E10" s="7" t="s">
        <v>20</v>
      </c>
      <c r="F10" s="1" t="s">
        <v>21</v>
      </c>
      <c r="G10" s="1"/>
      <c r="H10" s="1"/>
      <c r="I10" s="1"/>
      <c r="J10" s="10"/>
      <c r="K10" s="8"/>
      <c r="L10" s="20"/>
    </row>
    <row r="11" spans="1:12">
      <c r="A11" s="1">
        <v>2</v>
      </c>
      <c r="B11" s="1">
        <v>40</v>
      </c>
      <c r="C11" s="1">
        <v>5</v>
      </c>
      <c r="D11" s="1" t="s">
        <v>27</v>
      </c>
      <c r="E11" s="7" t="s">
        <v>20</v>
      </c>
      <c r="F11" s="1" t="s">
        <v>21</v>
      </c>
      <c r="G11" s="1"/>
      <c r="H11" s="1"/>
      <c r="I11" s="1"/>
      <c r="J11" s="10"/>
      <c r="K11" s="9"/>
      <c r="L11" s="20"/>
    </row>
    <row r="12" spans="1:12">
      <c r="A12" s="1">
        <v>2</v>
      </c>
      <c r="B12" s="1">
        <v>45</v>
      </c>
      <c r="C12" s="1">
        <v>3</v>
      </c>
      <c r="D12" s="1"/>
      <c r="E12" s="7" t="s">
        <v>20</v>
      </c>
      <c r="F12" s="1" t="s">
        <v>21</v>
      </c>
      <c r="G12" s="1"/>
      <c r="H12" s="1"/>
      <c r="I12" s="1"/>
      <c r="J12" s="10"/>
      <c r="K12" s="9"/>
      <c r="L12" s="20"/>
    </row>
    <row r="13" spans="1:12">
      <c r="A13" s="14">
        <v>2</v>
      </c>
      <c r="B13" s="14">
        <v>50</v>
      </c>
      <c r="C13" s="14">
        <v>6</v>
      </c>
      <c r="D13" s="14"/>
      <c r="E13" s="7" t="s">
        <v>20</v>
      </c>
      <c r="F13" s="1" t="s">
        <v>21</v>
      </c>
      <c r="G13" s="1"/>
      <c r="H13" s="1"/>
      <c r="I13" s="1"/>
      <c r="J13" s="10"/>
      <c r="K13" s="9"/>
    </row>
    <row r="14" spans="1:12">
      <c r="A14" s="1" t="s">
        <v>14</v>
      </c>
      <c r="B14" s="2"/>
      <c r="C14" s="3"/>
      <c r="D14" s="5" t="s">
        <v>19</v>
      </c>
      <c r="F14" s="16"/>
      <c r="G14" s="13" t="s">
        <v>18</v>
      </c>
      <c r="I14" s="12" t="s">
        <v>17</v>
      </c>
      <c r="J14" s="10"/>
      <c r="K14" s="9"/>
      <c r="L14" s="20"/>
    </row>
    <row r="15" spans="1:12">
      <c r="A15" s="1" t="s">
        <v>0</v>
      </c>
      <c r="B15" s="1" t="s">
        <v>1</v>
      </c>
      <c r="C15" s="1" t="s">
        <v>2</v>
      </c>
      <c r="D15" s="1" t="s">
        <v>3</v>
      </c>
      <c r="E15" s="1" t="s">
        <v>5</v>
      </c>
      <c r="F15" s="1" t="s">
        <v>6</v>
      </c>
      <c r="G15" s="6" t="s">
        <v>1</v>
      </c>
      <c r="H15" s="1" t="s">
        <v>4</v>
      </c>
      <c r="I15" s="6" t="s">
        <v>7</v>
      </c>
      <c r="J15" s="10"/>
      <c r="K15" s="9"/>
      <c r="L15" s="20"/>
    </row>
    <row r="16" spans="1:12">
      <c r="A16" s="1">
        <v>2</v>
      </c>
      <c r="B16" s="1">
        <v>0</v>
      </c>
      <c r="C16" s="1">
        <v>4</v>
      </c>
      <c r="D16" s="1" t="s">
        <v>27</v>
      </c>
      <c r="E16" s="7" t="s">
        <v>20</v>
      </c>
      <c r="F16" s="1" t="s">
        <v>21</v>
      </c>
      <c r="H16" s="1"/>
      <c r="I16" s="1"/>
      <c r="J16" s="10"/>
      <c r="K16" s="9"/>
      <c r="L16" s="20"/>
    </row>
    <row r="17" spans="1:12">
      <c r="A17" s="1">
        <v>2</v>
      </c>
      <c r="B17" s="1">
        <v>5</v>
      </c>
      <c r="C17" s="1">
        <v>4</v>
      </c>
      <c r="D17" s="1" t="s">
        <v>27</v>
      </c>
      <c r="E17" s="7" t="s">
        <v>20</v>
      </c>
      <c r="F17" s="1" t="s">
        <v>21</v>
      </c>
      <c r="G17" s="1"/>
      <c r="H17" s="1"/>
      <c r="I17" s="1"/>
      <c r="J17" s="10"/>
      <c r="K17" s="9"/>
      <c r="L17" s="20"/>
    </row>
    <row r="18" spans="1:12">
      <c r="A18" s="1">
        <v>2</v>
      </c>
      <c r="B18" s="1">
        <v>10</v>
      </c>
      <c r="C18" s="1">
        <v>5</v>
      </c>
      <c r="D18" s="1" t="s">
        <v>27</v>
      </c>
      <c r="E18" s="7" t="s">
        <v>20</v>
      </c>
      <c r="F18" s="1" t="s">
        <v>24</v>
      </c>
      <c r="G18" s="1"/>
      <c r="H18" s="1"/>
      <c r="I18" s="1"/>
      <c r="J18" s="8"/>
      <c r="K18" s="9"/>
      <c r="L18" s="19"/>
    </row>
    <row r="19" spans="1:12">
      <c r="A19" s="1">
        <v>2</v>
      </c>
      <c r="B19" s="1">
        <v>15</v>
      </c>
      <c r="C19" s="1">
        <v>5</v>
      </c>
      <c r="D19" s="1" t="s">
        <v>27</v>
      </c>
      <c r="E19" s="7" t="s">
        <v>20</v>
      </c>
      <c r="F19" s="17" t="s">
        <v>23</v>
      </c>
      <c r="G19" s="1"/>
      <c r="H19" s="1"/>
      <c r="I19" s="1"/>
      <c r="J19" s="8"/>
      <c r="K19" s="9"/>
      <c r="L19" s="21"/>
    </row>
    <row r="20" spans="1:12">
      <c r="A20" s="1">
        <v>2</v>
      </c>
      <c r="B20" s="1">
        <v>20</v>
      </c>
      <c r="C20" s="1">
        <v>5</v>
      </c>
      <c r="D20" s="1" t="s">
        <v>27</v>
      </c>
      <c r="E20" s="7" t="s">
        <v>20</v>
      </c>
      <c r="F20" s="17" t="s">
        <v>23</v>
      </c>
      <c r="G20" s="1"/>
      <c r="H20" s="1"/>
      <c r="I20" s="1"/>
      <c r="J20" s="8"/>
      <c r="K20" s="9"/>
      <c r="L20" s="19"/>
    </row>
    <row r="21" spans="1:12">
      <c r="A21" s="1">
        <v>2</v>
      </c>
      <c r="B21" s="1">
        <v>25</v>
      </c>
      <c r="C21" s="1">
        <v>5</v>
      </c>
      <c r="D21" s="1" t="s">
        <v>27</v>
      </c>
      <c r="E21" s="7" t="s">
        <v>20</v>
      </c>
      <c r="F21" s="17" t="s">
        <v>25</v>
      </c>
      <c r="G21" s="1"/>
      <c r="H21" s="1"/>
      <c r="I21" s="1"/>
      <c r="J21" s="8"/>
      <c r="K21" s="9"/>
      <c r="L21" s="19"/>
    </row>
    <row r="22" spans="1:12">
      <c r="A22" s="1">
        <v>2</v>
      </c>
      <c r="B22" s="1">
        <v>30</v>
      </c>
      <c r="C22" s="1">
        <v>5</v>
      </c>
      <c r="D22" s="1"/>
      <c r="E22" s="7" t="s">
        <v>20</v>
      </c>
      <c r="F22" s="17" t="s">
        <v>26</v>
      </c>
      <c r="G22" s="1"/>
      <c r="H22" s="1"/>
      <c r="I22" s="1"/>
      <c r="J22" s="8"/>
      <c r="K22" s="9"/>
      <c r="L22" s="19"/>
    </row>
    <row r="23" spans="1:12">
      <c r="A23" s="1">
        <v>2</v>
      </c>
      <c r="B23" s="1">
        <v>35</v>
      </c>
      <c r="C23" s="1">
        <v>5</v>
      </c>
      <c r="D23" s="3" t="s">
        <v>27</v>
      </c>
      <c r="E23" s="7" t="s">
        <v>20</v>
      </c>
      <c r="F23" s="17" t="s">
        <v>26</v>
      </c>
      <c r="G23" s="1"/>
      <c r="H23" s="1"/>
      <c r="I23" s="1"/>
      <c r="J23" s="8"/>
      <c r="K23" s="9"/>
      <c r="L23" s="19"/>
    </row>
    <row r="24" spans="1:12">
      <c r="A24" s="8"/>
      <c r="B24" s="8"/>
      <c r="C24" s="8"/>
      <c r="D24" s="8"/>
      <c r="E24" s="15"/>
      <c r="F24" s="9"/>
      <c r="G24" s="8"/>
      <c r="H24" s="8"/>
      <c r="I24" s="8"/>
      <c r="J24" s="8"/>
      <c r="K24" s="8"/>
      <c r="L24" s="8"/>
    </row>
    <row r="25" spans="1:12">
      <c r="A25" s="8"/>
      <c r="B25" s="8"/>
      <c r="C25" s="8"/>
      <c r="D25" s="8"/>
      <c r="E25" s="15"/>
      <c r="F25" s="9"/>
      <c r="G25" s="8"/>
      <c r="H25" s="8"/>
      <c r="I25" s="8"/>
      <c r="J25" s="8"/>
      <c r="K25" s="8"/>
      <c r="L25" s="8"/>
    </row>
    <row r="26" spans="1:12">
      <c r="A26" s="8"/>
      <c r="B26" s="8"/>
      <c r="C26" s="8"/>
      <c r="D26" s="8"/>
      <c r="E26" s="15"/>
      <c r="F26" s="8"/>
      <c r="G26" s="8"/>
      <c r="H26" s="8"/>
      <c r="I26" s="8"/>
      <c r="J26" s="8"/>
      <c r="K26" s="8"/>
      <c r="L26" s="8"/>
    </row>
    <row r="27" spans="1:1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</row>
    <row r="28" spans="1:1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</row>
    <row r="29" spans="1:1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</row>
    <row r="30" spans="1:12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</row>
    <row r="31" spans="1:12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</row>
    <row r="32" spans="1:1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</row>
    <row r="33" spans="1:1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</row>
    <row r="34" spans="1:1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7"/>
  <sheetViews>
    <sheetView zoomScaleNormal="100" workbookViewId="0">
      <selection activeCell="M33" sqref="M33"/>
    </sheetView>
  </sheetViews>
  <sheetFormatPr defaultRowHeight="15"/>
  <cols>
    <col min="1" max="1" width="3.85546875" customWidth="1"/>
    <col min="2" max="2" width="8.42578125" customWidth="1"/>
    <col min="3" max="3" width="6" customWidth="1"/>
    <col min="4" max="4" width="8.140625" customWidth="1"/>
    <col min="5" max="5" width="10.140625" customWidth="1"/>
    <col min="7" max="7" width="12.42578125" customWidth="1"/>
    <col min="8" max="8" width="11.5703125" customWidth="1"/>
  </cols>
  <sheetData>
    <row r="1" spans="1:11">
      <c r="A1" t="s">
        <v>29</v>
      </c>
    </row>
    <row r="2" spans="1:11">
      <c r="A2" s="8" t="s">
        <v>10</v>
      </c>
      <c r="B2" s="8" t="s">
        <v>6</v>
      </c>
      <c r="C2" s="8" t="s">
        <v>11</v>
      </c>
      <c r="D2" s="9" t="s">
        <v>2</v>
      </c>
      <c r="E2" s="9" t="s">
        <v>8</v>
      </c>
      <c r="F2" s="9" t="s">
        <v>12</v>
      </c>
      <c r="G2" s="9" t="s">
        <v>13</v>
      </c>
      <c r="H2" s="9" t="s">
        <v>9</v>
      </c>
      <c r="I2" s="9" t="s">
        <v>33</v>
      </c>
      <c r="J2" s="9" t="s">
        <v>34</v>
      </c>
    </row>
    <row r="3" spans="1:11">
      <c r="A3" s="8" t="s">
        <v>32</v>
      </c>
      <c r="B3" s="8" t="s">
        <v>21</v>
      </c>
      <c r="C3" s="8">
        <v>8</v>
      </c>
      <c r="D3" s="8">
        <v>1</v>
      </c>
      <c r="E3" s="8">
        <v>21</v>
      </c>
      <c r="F3" s="9">
        <v>0.83970299999999998</v>
      </c>
      <c r="G3" s="8">
        <f>3199-2120</f>
        <v>1079</v>
      </c>
      <c r="H3" s="9">
        <v>3</v>
      </c>
      <c r="I3" s="22">
        <v>365.81330000000003</v>
      </c>
      <c r="J3" s="22">
        <v>130.86519999999999</v>
      </c>
    </row>
    <row r="4" spans="1:11">
      <c r="A4" s="9" t="s">
        <v>32</v>
      </c>
      <c r="B4" s="8" t="s">
        <v>21</v>
      </c>
      <c r="C4" s="9">
        <v>13</v>
      </c>
      <c r="D4" s="8">
        <v>1</v>
      </c>
      <c r="E4" s="8">
        <v>5.5</v>
      </c>
      <c r="F4" s="8">
        <v>0.83970299999999998</v>
      </c>
      <c r="G4" s="8">
        <f>3199-2132</f>
        <v>1067</v>
      </c>
      <c r="H4" s="9">
        <v>-2</v>
      </c>
      <c r="I4" s="22">
        <v>118.34229999999999</v>
      </c>
      <c r="J4" s="22">
        <v>121.0628</v>
      </c>
    </row>
    <row r="5" spans="1:11">
      <c r="A5" s="9" t="s">
        <v>32</v>
      </c>
      <c r="B5" s="8" t="s">
        <v>21</v>
      </c>
      <c r="C5" s="9">
        <v>18</v>
      </c>
      <c r="D5" s="8">
        <v>1</v>
      </c>
      <c r="E5" s="8">
        <v>38</v>
      </c>
      <c r="F5" s="9">
        <v>0.87342600000000004</v>
      </c>
      <c r="G5" s="8">
        <f>2969-2116</f>
        <v>853</v>
      </c>
      <c r="H5" s="9">
        <v>5</v>
      </c>
      <c r="I5" s="22">
        <v>113.197</v>
      </c>
      <c r="J5" s="22">
        <v>120.6767</v>
      </c>
    </row>
    <row r="6" spans="1:11">
      <c r="A6" s="8"/>
      <c r="B6" s="8"/>
      <c r="C6" s="9"/>
      <c r="D6" s="8"/>
      <c r="E6" s="9">
        <v>47</v>
      </c>
      <c r="F6" s="9">
        <v>0.91389399999999998</v>
      </c>
      <c r="G6" s="8">
        <f>3860-2407</f>
        <v>1453</v>
      </c>
      <c r="H6" s="9">
        <v>4</v>
      </c>
      <c r="I6" s="22">
        <v>105.3693</v>
      </c>
      <c r="J6" s="22">
        <v>120.0543</v>
      </c>
    </row>
    <row r="7" spans="1:11">
      <c r="A7" s="8"/>
      <c r="B7" s="8"/>
      <c r="C7" s="9"/>
      <c r="D7" s="8"/>
      <c r="E7" s="9">
        <v>53</v>
      </c>
      <c r="F7" s="9">
        <v>0.87342600000000004</v>
      </c>
      <c r="G7" s="8">
        <f>3146-2084</f>
        <v>1062</v>
      </c>
      <c r="H7" s="9">
        <v>1</v>
      </c>
      <c r="I7" s="22">
        <v>106.5506</v>
      </c>
      <c r="J7" s="22">
        <v>120.1511</v>
      </c>
    </row>
    <row r="8" spans="1:11">
      <c r="A8" t="s">
        <v>30</v>
      </c>
      <c r="I8" s="8"/>
      <c r="J8" s="8"/>
      <c r="K8" s="8"/>
    </row>
    <row r="9" spans="1:11">
      <c r="A9" s="8" t="s">
        <v>10</v>
      </c>
      <c r="B9" s="8" t="s">
        <v>6</v>
      </c>
      <c r="C9" s="8" t="s">
        <v>11</v>
      </c>
      <c r="D9" s="9" t="s">
        <v>2</v>
      </c>
      <c r="E9" s="9" t="s">
        <v>8</v>
      </c>
      <c r="F9" s="9" t="s">
        <v>12</v>
      </c>
      <c r="G9" s="9" t="s">
        <v>13</v>
      </c>
      <c r="H9" s="9" t="s">
        <v>9</v>
      </c>
      <c r="I9" s="8"/>
      <c r="J9" s="8"/>
      <c r="K9" s="8"/>
    </row>
    <row r="10" spans="1:11">
      <c r="A10" s="9" t="s">
        <v>32</v>
      </c>
      <c r="B10" s="9" t="s">
        <v>21</v>
      </c>
      <c r="C10" s="8">
        <v>0</v>
      </c>
      <c r="D10" s="9">
        <v>4</v>
      </c>
      <c r="E10" s="9">
        <v>10</v>
      </c>
      <c r="F10" s="9">
        <v>0.97796799999999995</v>
      </c>
      <c r="G10" s="8">
        <f>3109-2133</f>
        <v>976</v>
      </c>
      <c r="H10" s="9">
        <v>-10</v>
      </c>
      <c r="I10" s="22">
        <v>359.69310000000002</v>
      </c>
      <c r="J10" s="22">
        <v>130.71860000000001</v>
      </c>
      <c r="K10" s="8"/>
    </row>
    <row r="11" spans="1:11">
      <c r="A11" s="8"/>
      <c r="B11" s="9"/>
      <c r="C11" s="8"/>
      <c r="D11" s="9"/>
      <c r="E11" s="9">
        <v>21</v>
      </c>
      <c r="F11" s="9">
        <v>0.97796799999999995</v>
      </c>
      <c r="G11" s="8">
        <f>3005-2028</f>
        <v>977</v>
      </c>
      <c r="H11" s="9">
        <v>-7</v>
      </c>
      <c r="I11" s="22">
        <v>371.64679999999998</v>
      </c>
      <c r="J11" s="22">
        <v>131.0026</v>
      </c>
      <c r="K11" s="8"/>
    </row>
    <row r="12" spans="1:11">
      <c r="A12" s="8"/>
      <c r="B12" s="9"/>
      <c r="C12" s="8"/>
      <c r="D12" s="9"/>
      <c r="E12" s="9">
        <v>37</v>
      </c>
      <c r="F12" s="9">
        <v>1.072392</v>
      </c>
      <c r="G12" s="8">
        <f>2979-1978</f>
        <v>1001</v>
      </c>
      <c r="H12" s="9">
        <v>-2</v>
      </c>
      <c r="I12" s="22">
        <v>304.21539999999999</v>
      </c>
      <c r="J12" s="22">
        <v>129.2636</v>
      </c>
      <c r="K12" s="8"/>
    </row>
    <row r="13" spans="1:11">
      <c r="A13" s="8"/>
      <c r="B13" s="9"/>
      <c r="C13" s="8"/>
      <c r="D13" s="9"/>
      <c r="E13" s="9">
        <v>49</v>
      </c>
      <c r="F13" s="9">
        <v>1.0690200000000001</v>
      </c>
      <c r="G13" s="8">
        <f>2383-1011</f>
        <v>1372</v>
      </c>
      <c r="H13" s="9">
        <f>27-41</f>
        <v>-14</v>
      </c>
      <c r="I13" s="22">
        <v>334.47980000000001</v>
      </c>
      <c r="J13" s="22">
        <v>130.0874</v>
      </c>
      <c r="K13" s="8"/>
    </row>
    <row r="14" spans="1:11">
      <c r="A14" s="8" t="s">
        <v>32</v>
      </c>
      <c r="B14" s="9" t="s">
        <v>21</v>
      </c>
      <c r="C14" s="9">
        <v>5</v>
      </c>
      <c r="D14" s="9">
        <v>4</v>
      </c>
      <c r="E14" s="9">
        <v>13.5</v>
      </c>
      <c r="F14" s="9">
        <v>0.87343599999999999</v>
      </c>
      <c r="G14" s="8">
        <f>3082-2069</f>
        <v>1013</v>
      </c>
      <c r="H14" s="9">
        <v>-8</v>
      </c>
      <c r="I14" s="22">
        <v>201.60499999999999</v>
      </c>
      <c r="J14" s="22">
        <v>125.69</v>
      </c>
      <c r="K14" s="8"/>
    </row>
    <row r="15" spans="1:11">
      <c r="A15" s="8"/>
      <c r="B15" s="9"/>
      <c r="C15" s="9"/>
      <c r="D15" s="9"/>
      <c r="E15" s="9">
        <v>16</v>
      </c>
      <c r="F15" s="9">
        <v>0.86330899999999999</v>
      </c>
      <c r="G15" s="8">
        <f>5536-4393</f>
        <v>1143</v>
      </c>
      <c r="H15" s="9">
        <v>-2</v>
      </c>
      <c r="I15" s="22">
        <v>203.2851</v>
      </c>
      <c r="J15" s="22">
        <v>125.7621</v>
      </c>
      <c r="K15" s="8"/>
    </row>
    <row r="16" spans="1:11">
      <c r="A16" s="8"/>
      <c r="B16" s="9"/>
      <c r="C16" s="9"/>
      <c r="D16" s="9"/>
      <c r="E16" s="9">
        <v>26</v>
      </c>
      <c r="F16" s="9">
        <v>0.86307599999999995</v>
      </c>
      <c r="G16" s="8">
        <f>3234-2138</f>
        <v>1096</v>
      </c>
      <c r="H16" s="9">
        <v>-7</v>
      </c>
      <c r="I16" s="22">
        <v>215.18790000000001</v>
      </c>
      <c r="J16" s="22">
        <v>126.2564</v>
      </c>
      <c r="K16" s="8"/>
    </row>
    <row r="17" spans="1:11">
      <c r="A17" s="8"/>
      <c r="B17" s="9"/>
      <c r="C17" s="9"/>
      <c r="D17" s="9"/>
      <c r="E17" s="9">
        <v>37</v>
      </c>
      <c r="F17" s="9">
        <v>0.90377700000000005</v>
      </c>
      <c r="G17" s="8">
        <f>3093-2032</f>
        <v>1061</v>
      </c>
      <c r="H17" s="9">
        <v>-6</v>
      </c>
      <c r="I17" s="22">
        <v>234.80600000000001</v>
      </c>
      <c r="J17" s="22">
        <v>127.0142</v>
      </c>
      <c r="K17" s="8"/>
    </row>
    <row r="18" spans="1:11">
      <c r="A18" s="8"/>
      <c r="B18" s="9"/>
      <c r="C18" s="9"/>
      <c r="D18" s="9"/>
      <c r="E18" s="9">
        <v>49</v>
      </c>
      <c r="F18" s="9">
        <v>0.94087200000000004</v>
      </c>
      <c r="G18" s="8">
        <f>3504-2166</f>
        <v>1338</v>
      </c>
      <c r="H18" s="9">
        <v>5</v>
      </c>
      <c r="I18" s="22">
        <v>263.88389999999998</v>
      </c>
      <c r="J18" s="22">
        <v>128.0283</v>
      </c>
      <c r="K18" s="8"/>
    </row>
    <row r="19" spans="1:11">
      <c r="A19" t="s">
        <v>32</v>
      </c>
      <c r="B19" s="9" t="s">
        <v>21</v>
      </c>
      <c r="C19" s="9">
        <v>8</v>
      </c>
      <c r="D19" s="9">
        <v>4</v>
      </c>
      <c r="E19" s="9">
        <v>12</v>
      </c>
      <c r="F19" s="9">
        <v>0.82284199999999996</v>
      </c>
      <c r="G19" s="18">
        <f>3270-2201</f>
        <v>1069</v>
      </c>
      <c r="H19" s="9">
        <v>13</v>
      </c>
      <c r="I19" s="22">
        <v>145.5479</v>
      </c>
      <c r="J19" s="22">
        <v>122.8601</v>
      </c>
    </row>
    <row r="20" spans="1:11">
      <c r="B20" s="9"/>
      <c r="C20" s="9"/>
      <c r="D20" s="9"/>
      <c r="E20" s="9">
        <v>15</v>
      </c>
      <c r="F20" s="9">
        <v>0.77225699999999997</v>
      </c>
      <c r="G20" s="18">
        <f>3262-2194</f>
        <v>1068</v>
      </c>
      <c r="H20" s="9">
        <v>-1</v>
      </c>
      <c r="I20" s="22">
        <v>169.0179</v>
      </c>
      <c r="J20" s="22">
        <v>124.1587</v>
      </c>
    </row>
    <row r="21" spans="1:11">
      <c r="B21" s="9"/>
      <c r="C21" s="9"/>
      <c r="D21" s="9"/>
      <c r="E21" s="9">
        <v>17</v>
      </c>
      <c r="F21" s="9">
        <v>0.80598000000000003</v>
      </c>
      <c r="G21" s="18">
        <f>3173-2168</f>
        <v>1005</v>
      </c>
      <c r="H21" s="9">
        <v>1</v>
      </c>
      <c r="I21" s="22">
        <v>202.4195</v>
      </c>
      <c r="J21" s="22">
        <v>125.72499999999999</v>
      </c>
    </row>
    <row r="22" spans="1:11">
      <c r="B22" s="9"/>
      <c r="C22" s="9"/>
      <c r="D22" s="9"/>
      <c r="E22" s="9">
        <v>23</v>
      </c>
      <c r="F22" s="9">
        <v>0.77225699999999997</v>
      </c>
      <c r="G22" s="18">
        <f>3267-2185</f>
        <v>1082</v>
      </c>
      <c r="H22" s="9">
        <v>0</v>
      </c>
      <c r="I22" s="22">
        <v>152.35239999999999</v>
      </c>
      <c r="J22" s="22">
        <v>123.25700000000001</v>
      </c>
    </row>
    <row r="23" spans="1:11">
      <c r="A23" t="s">
        <v>32</v>
      </c>
      <c r="B23" s="9" t="s">
        <v>21</v>
      </c>
      <c r="C23" s="9">
        <v>9</v>
      </c>
      <c r="D23" s="9">
        <v>4</v>
      </c>
      <c r="E23" s="9">
        <v>4.5</v>
      </c>
      <c r="F23" s="9">
        <v>0.832959</v>
      </c>
      <c r="G23">
        <f>5245-4264</f>
        <v>981</v>
      </c>
      <c r="H23" s="9">
        <v>-3</v>
      </c>
      <c r="I23" s="22">
        <v>247.22669999999999</v>
      </c>
      <c r="J23" s="22">
        <v>127.4619</v>
      </c>
    </row>
    <row r="24" spans="1:11">
      <c r="A24" t="s">
        <v>32</v>
      </c>
      <c r="B24" s="9" t="s">
        <v>21</v>
      </c>
      <c r="C24" s="9">
        <v>13</v>
      </c>
      <c r="D24" s="9">
        <v>5</v>
      </c>
      <c r="E24" s="9">
        <v>45.5</v>
      </c>
      <c r="F24" s="9">
        <v>0.70818300000000001</v>
      </c>
      <c r="G24">
        <f>3237-2171</f>
        <v>1066</v>
      </c>
      <c r="H24" s="9">
        <v>1</v>
      </c>
      <c r="I24" s="22">
        <v>247.78200000000001</v>
      </c>
      <c r="J24" s="22">
        <v>127.48139999999999</v>
      </c>
    </row>
    <row r="25" spans="1:11">
      <c r="B25" s="9"/>
      <c r="C25" s="9"/>
      <c r="D25" s="9"/>
      <c r="E25" s="9">
        <v>47.5</v>
      </c>
      <c r="F25" s="9">
        <v>0.83970299999999998</v>
      </c>
      <c r="G25">
        <f>3219-2148</f>
        <v>1071</v>
      </c>
      <c r="H25" s="9">
        <v>2</v>
      </c>
      <c r="I25" s="22">
        <v>244.6617</v>
      </c>
      <c r="J25" s="22">
        <v>127.37130000000001</v>
      </c>
    </row>
    <row r="26" spans="1:11">
      <c r="B26" s="9"/>
      <c r="C26" s="9"/>
      <c r="D26" s="9"/>
      <c r="E26" s="9">
        <v>54</v>
      </c>
      <c r="F26" s="9">
        <v>1.0386690000000001</v>
      </c>
      <c r="G26">
        <f>3130-2147</f>
        <v>983</v>
      </c>
      <c r="H26" s="9">
        <v>-3</v>
      </c>
      <c r="I26" s="22">
        <v>256.49349999999998</v>
      </c>
      <c r="J26" s="22">
        <v>127.78149999999999</v>
      </c>
    </row>
    <row r="27" spans="1:11">
      <c r="B27" s="9"/>
      <c r="C27" s="9"/>
      <c r="D27" s="9"/>
      <c r="E27" s="9">
        <v>58</v>
      </c>
      <c r="F27" s="9">
        <v>0.92401100000000003</v>
      </c>
      <c r="G27">
        <f>3821-2735</f>
        <v>1086</v>
      </c>
      <c r="H27" s="9">
        <v>-1</v>
      </c>
      <c r="I27" s="22">
        <v>237.1728</v>
      </c>
      <c r="J27" s="22">
        <v>127.10129999999999</v>
      </c>
    </row>
    <row r="28" spans="1:11">
      <c r="A28" t="s">
        <v>32</v>
      </c>
      <c r="B28" s="9" t="s">
        <v>21</v>
      </c>
      <c r="C28" s="9">
        <v>14</v>
      </c>
      <c r="D28" s="9">
        <v>5</v>
      </c>
      <c r="E28" s="9">
        <v>10</v>
      </c>
      <c r="F28" s="9">
        <v>0.92063799999999996</v>
      </c>
      <c r="G28">
        <f>3229-2141</f>
        <v>1088</v>
      </c>
      <c r="H28" s="9">
        <v>6</v>
      </c>
      <c r="I28" s="22">
        <v>285.4357</v>
      </c>
      <c r="J28" s="22">
        <v>128.71019999999999</v>
      </c>
    </row>
    <row r="29" spans="1:11">
      <c r="B29" s="9"/>
      <c r="C29" s="9"/>
      <c r="D29" s="9"/>
      <c r="E29" s="9">
        <v>28</v>
      </c>
      <c r="F29" s="9">
        <v>0.944245</v>
      </c>
      <c r="G29">
        <f>3167-2153</f>
        <v>1014</v>
      </c>
      <c r="H29" s="9">
        <f>24-36</f>
        <v>-12</v>
      </c>
      <c r="I29" s="22">
        <v>286.06060000000002</v>
      </c>
      <c r="J29" s="22">
        <v>128.72919999999999</v>
      </c>
    </row>
    <row r="30" spans="1:11">
      <c r="A30" t="s">
        <v>32</v>
      </c>
      <c r="B30" s="9" t="s">
        <v>23</v>
      </c>
      <c r="C30" s="9">
        <v>15</v>
      </c>
      <c r="D30" s="9">
        <v>5</v>
      </c>
      <c r="E30" s="9">
        <v>13</v>
      </c>
      <c r="F30" s="9">
        <v>1.5109710000000001</v>
      </c>
      <c r="G30">
        <f>4395-3278</f>
        <v>1117</v>
      </c>
      <c r="H30">
        <f>23-39</f>
        <v>-16</v>
      </c>
      <c r="I30" s="22">
        <v>261.89170000000001</v>
      </c>
      <c r="J30" s="22">
        <v>127.9624</v>
      </c>
    </row>
    <row r="31" spans="1:11">
      <c r="B31" s="9"/>
      <c r="C31" s="9"/>
      <c r="D31" s="9"/>
      <c r="E31" s="9">
        <v>22</v>
      </c>
      <c r="F31" s="9">
        <v>1.0319240000000001</v>
      </c>
      <c r="G31">
        <f>3244-2142</f>
        <v>1102</v>
      </c>
      <c r="H31">
        <v>-2</v>
      </c>
      <c r="I31" s="22">
        <v>231.62129999999999</v>
      </c>
      <c r="J31" s="22">
        <v>126.8956</v>
      </c>
    </row>
    <row r="32" spans="1:11">
      <c r="A32" t="s">
        <v>32</v>
      </c>
      <c r="B32" s="9" t="s">
        <v>23</v>
      </c>
      <c r="C32" s="9">
        <v>17</v>
      </c>
      <c r="D32" s="9">
        <v>5</v>
      </c>
      <c r="E32" s="9">
        <v>3</v>
      </c>
      <c r="F32" s="9">
        <v>1.294964</v>
      </c>
      <c r="G32">
        <f>3221-2299</f>
        <v>922</v>
      </c>
      <c r="H32">
        <v>-4</v>
      </c>
      <c r="I32" s="22">
        <v>176.31989999999999</v>
      </c>
      <c r="J32" s="22">
        <v>124.526</v>
      </c>
    </row>
    <row r="33" spans="1:10">
      <c r="B33" s="9"/>
      <c r="C33" s="9"/>
      <c r="D33" s="9"/>
      <c r="E33" s="9">
        <v>20</v>
      </c>
      <c r="F33" s="9">
        <v>0.80598000000000003</v>
      </c>
      <c r="G33">
        <f>3662-2216</f>
        <v>1446</v>
      </c>
      <c r="H33">
        <v>2</v>
      </c>
      <c r="I33" s="22">
        <v>168.1703</v>
      </c>
      <c r="J33" s="22">
        <v>124.11499999999999</v>
      </c>
    </row>
    <row r="34" spans="1:10">
      <c r="B34" s="9"/>
      <c r="C34" s="9"/>
      <c r="D34" s="9"/>
      <c r="E34" s="9">
        <v>23</v>
      </c>
      <c r="F34" s="9">
        <v>0.88354299999999997</v>
      </c>
      <c r="G34">
        <f>3240-2121</f>
        <v>1119</v>
      </c>
      <c r="H34">
        <v>-20</v>
      </c>
      <c r="I34" s="22">
        <v>165.6798</v>
      </c>
      <c r="J34" s="22">
        <v>123.9854</v>
      </c>
    </row>
    <row r="35" spans="1:10">
      <c r="B35" s="9"/>
      <c r="C35" s="9"/>
      <c r="D35" s="9"/>
      <c r="E35" s="9">
        <v>30</v>
      </c>
      <c r="F35" s="9">
        <v>1.133094</v>
      </c>
      <c r="G35">
        <f>3088-2050</f>
        <v>1038</v>
      </c>
      <c r="H35">
        <v>-2</v>
      </c>
      <c r="I35" s="22">
        <v>162.76159999999999</v>
      </c>
      <c r="J35" s="22">
        <v>123.831</v>
      </c>
    </row>
    <row r="36" spans="1:10">
      <c r="A36" t="s">
        <v>32</v>
      </c>
      <c r="B36" s="9" t="s">
        <v>23</v>
      </c>
      <c r="C36" s="9">
        <v>19</v>
      </c>
      <c r="D36" s="9">
        <v>5</v>
      </c>
      <c r="E36" s="9">
        <v>51</v>
      </c>
      <c r="F36" s="9">
        <v>0.86330899999999999</v>
      </c>
      <c r="G36">
        <f>3502-2654</f>
        <v>848</v>
      </c>
      <c r="H36">
        <v>1</v>
      </c>
      <c r="I36" s="22">
        <v>137.21680000000001</v>
      </c>
      <c r="J36" s="22">
        <v>122.3481</v>
      </c>
    </row>
    <row r="37" spans="1:10">
      <c r="B37" s="9"/>
      <c r="C37" s="9"/>
      <c r="D37" s="9"/>
      <c r="E37" s="9">
        <v>56</v>
      </c>
      <c r="F37" s="9">
        <v>0.83970299999999998</v>
      </c>
      <c r="G37">
        <f>3410-2269</f>
        <v>1141</v>
      </c>
      <c r="H37">
        <v>0</v>
      </c>
      <c r="I37" s="22">
        <v>131.05289999999999</v>
      </c>
      <c r="J37" s="22">
        <v>121.94889999999999</v>
      </c>
    </row>
  </sheetData>
  <pageMargins left="0.7" right="0.7" top="0.75" bottom="0.75" header="0.3" footer="0.3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3:E8"/>
  <sheetViews>
    <sheetView workbookViewId="0">
      <selection activeCell="B3" sqref="B3:F8"/>
    </sheetView>
  </sheetViews>
  <sheetFormatPr defaultRowHeight="15"/>
  <sheetData>
    <row r="3" spans="2:5">
      <c r="B3" s="8"/>
      <c r="C3" t="s">
        <v>21</v>
      </c>
      <c r="D3" t="s">
        <v>23</v>
      </c>
    </row>
    <row r="4" spans="2:5">
      <c r="B4" s="8"/>
      <c r="C4">
        <v>5</v>
      </c>
    </row>
    <row r="5" spans="2:5">
      <c r="B5" s="8"/>
      <c r="C5">
        <v>20</v>
      </c>
      <c r="D5">
        <v>8</v>
      </c>
    </row>
    <row r="6" spans="2:5">
      <c r="B6" s="8" t="s">
        <v>31</v>
      </c>
      <c r="C6">
        <f>SUM(C4:C5)</f>
        <v>25</v>
      </c>
      <c r="D6">
        <v>8</v>
      </c>
      <c r="E6">
        <f>SUM(C6:D6)</f>
        <v>33</v>
      </c>
    </row>
    <row r="7" spans="2:5">
      <c r="B7" s="8"/>
    </row>
    <row r="8" spans="2:5">
      <c r="B8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File Analysis</vt:lpstr>
      <vt:lpstr>Graphs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Hilary B. Rollins</dc:creator>
  <cp:lastModifiedBy>Hilary B. Rollins</cp:lastModifiedBy>
  <dcterms:created xsi:type="dcterms:W3CDTF">2009-05-05T04:47:33Z</dcterms:created>
  <dcterms:modified xsi:type="dcterms:W3CDTF">2009-06-05T03:49:00Z</dcterms:modified>
</cp:coreProperties>
</file>