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1310" windowHeight="8415" activeTab="1"/>
  </bookViews>
  <sheets>
    <sheet name="Data" sheetId="1" r:id="rId1"/>
    <sheet name="File Analysis" sheetId="2" r:id="rId2"/>
    <sheet name="Graphs" sheetId="3" r:id="rId3"/>
  </sheets>
  <calcPr calcId="125725"/>
</workbook>
</file>

<file path=xl/calcChain.xml><?xml version="1.0" encoding="utf-8"?>
<calcChain xmlns="http://schemas.openxmlformats.org/spreadsheetml/2006/main">
  <c r="G43" i="2"/>
  <c r="H42"/>
  <c r="G42"/>
  <c r="G41"/>
  <c r="G40"/>
  <c r="G39"/>
  <c r="G38"/>
  <c r="G37"/>
  <c r="G36"/>
  <c r="H36"/>
  <c r="G35"/>
  <c r="G34"/>
  <c r="G33"/>
  <c r="G32"/>
  <c r="G31"/>
  <c r="H30"/>
  <c r="G30"/>
  <c r="H29"/>
  <c r="G29"/>
  <c r="G28"/>
  <c r="G27"/>
  <c r="G26"/>
  <c r="G25"/>
  <c r="G18"/>
  <c r="G17"/>
  <c r="G16"/>
  <c r="H15"/>
  <c r="G15"/>
  <c r="G14"/>
  <c r="G13"/>
  <c r="G12"/>
  <c r="H11"/>
  <c r="G11"/>
  <c r="G10"/>
  <c r="G9"/>
  <c r="G8"/>
  <c r="G7"/>
  <c r="G6"/>
  <c r="G5"/>
  <c r="H4"/>
  <c r="G4"/>
  <c r="G3"/>
</calcChain>
</file>

<file path=xl/sharedStrings.xml><?xml version="1.0" encoding="utf-8"?>
<sst xmlns="http://schemas.openxmlformats.org/spreadsheetml/2006/main" count="171" uniqueCount="33">
  <si>
    <t>SS</t>
  </si>
  <si>
    <t>Elapsed</t>
  </si>
  <si>
    <t>Vessel #</t>
  </si>
  <si>
    <t>Calls</t>
  </si>
  <si>
    <t>Ship Dst.</t>
  </si>
  <si>
    <t>Whale #</t>
  </si>
  <si>
    <t>Behavior</t>
  </si>
  <si>
    <t>Notes</t>
  </si>
  <si>
    <t>Placement</t>
  </si>
  <si>
    <t>Power Ratio</t>
  </si>
  <si>
    <t>A/P</t>
  </si>
  <si>
    <t>Min.</t>
  </si>
  <si>
    <t>Duration</t>
  </si>
  <si>
    <t>Fundamental</t>
  </si>
  <si>
    <t>Date: 090518</t>
  </si>
  <si>
    <t>Time Start: 13:25:00</t>
  </si>
  <si>
    <t>File: A01</t>
  </si>
  <si>
    <t>Time Start: 13:48:30</t>
  </si>
  <si>
    <t>File: A02</t>
  </si>
  <si>
    <t>Time Start: 14:14:30</t>
  </si>
  <si>
    <t>File: A03</t>
  </si>
  <si>
    <t>Time Start: 15:15:00</t>
  </si>
  <si>
    <t>File: A04</t>
  </si>
  <si>
    <t>Time Start: 15:56:00</t>
  </si>
  <si>
    <t>File: A05</t>
  </si>
  <si>
    <t>Pod ID: J</t>
  </si>
  <si>
    <t>Pod ID: J &amp; K</t>
  </si>
  <si>
    <t>Playing</t>
  </si>
  <si>
    <t>Traveling</t>
  </si>
  <si>
    <t>x</t>
  </si>
  <si>
    <t>A</t>
  </si>
  <si>
    <t>RMS</t>
  </si>
  <si>
    <t>dB re 1 microPa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</si>
</sst>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Font="1" applyBorder="1"/>
    <xf numFmtId="0" fontId="0" fillId="0" borderId="4" xfId="0" applyBorder="1"/>
    <xf numFmtId="0" fontId="0" fillId="0" borderId="7" xfId="0" applyBorder="1"/>
    <xf numFmtId="49" fontId="0" fillId="0" borderId="1" xfId="0" applyNumberFormat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20" fontId="0" fillId="0" borderId="0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20" fontId="0" fillId="0" borderId="6" xfId="0" applyNumberFormat="1" applyBorder="1"/>
    <xf numFmtId="0" fontId="0" fillId="0" borderId="5" xfId="0" applyBorder="1"/>
    <xf numFmtId="0" fontId="0" fillId="0" borderId="8" xfId="0" applyBorder="1"/>
    <xf numFmtId="0" fontId="0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D9" sqref="D9"/>
    </sheetView>
  </sheetViews>
  <sheetFormatPr defaultRowHeight="15"/>
  <cols>
    <col min="1" max="1" width="2.85546875" customWidth="1"/>
    <col min="2" max="2" width="7.42578125" customWidth="1"/>
    <col min="3" max="3" width="7.7109375" customWidth="1"/>
    <col min="4" max="4" width="4.85546875" customWidth="1"/>
    <col min="5" max="5" width="8.140625" customWidth="1"/>
    <col min="6" max="6" width="9.42578125" customWidth="1"/>
    <col min="7" max="7" width="8.28515625" customWidth="1"/>
    <col min="8" max="8" width="7.7109375" customWidth="1"/>
    <col min="9" max="9" width="21.7109375" customWidth="1"/>
    <col min="10" max="10" width="7.42578125" customWidth="1"/>
    <col min="11" max="11" width="8.42578125" customWidth="1"/>
    <col min="12" max="12" width="27.42578125" customWidth="1"/>
  </cols>
  <sheetData>
    <row r="1" spans="1:12">
      <c r="A1" s="1" t="s">
        <v>14</v>
      </c>
      <c r="B1" s="2"/>
      <c r="C1" s="3"/>
      <c r="D1" s="5" t="s">
        <v>15</v>
      </c>
      <c r="F1" s="4"/>
      <c r="G1" s="14" t="s">
        <v>16</v>
      </c>
      <c r="I1" s="13" t="s">
        <v>25</v>
      </c>
      <c r="J1" s="8"/>
      <c r="K1" s="8"/>
      <c r="L1" s="8"/>
    </row>
    <row r="2" spans="1:12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6</v>
      </c>
      <c r="G2" s="6" t="s">
        <v>1</v>
      </c>
      <c r="H2" s="1" t="s">
        <v>4</v>
      </c>
      <c r="I2" s="6" t="s">
        <v>7</v>
      </c>
      <c r="J2" s="9"/>
      <c r="K2" s="8"/>
      <c r="L2" s="8"/>
    </row>
    <row r="3" spans="1:12">
      <c r="A3" s="1">
        <v>2</v>
      </c>
      <c r="B3" s="1">
        <v>0</v>
      </c>
      <c r="C3" s="1">
        <v>2</v>
      </c>
      <c r="D3" s="1" t="s">
        <v>29</v>
      </c>
      <c r="E3" s="7"/>
      <c r="F3" s="1" t="s">
        <v>27</v>
      </c>
      <c r="G3" s="1"/>
      <c r="H3" s="1"/>
      <c r="I3" s="1"/>
      <c r="J3" s="10"/>
      <c r="K3" s="8"/>
      <c r="L3" s="8"/>
    </row>
    <row r="4" spans="1:12">
      <c r="A4" s="1">
        <v>2</v>
      </c>
      <c r="B4" s="1">
        <v>5</v>
      </c>
      <c r="C4" s="1">
        <v>2</v>
      </c>
      <c r="D4" s="1" t="s">
        <v>29</v>
      </c>
      <c r="E4" s="7"/>
      <c r="F4" s="1" t="s">
        <v>27</v>
      </c>
      <c r="G4" s="1"/>
      <c r="H4" s="1"/>
      <c r="I4" s="1"/>
      <c r="J4" s="10"/>
      <c r="K4" s="8"/>
      <c r="L4" s="8"/>
    </row>
    <row r="5" spans="1:12">
      <c r="A5" s="1">
        <v>2</v>
      </c>
      <c r="B5" s="1">
        <v>10</v>
      </c>
      <c r="C5" s="1">
        <v>3</v>
      </c>
      <c r="D5" s="1" t="s">
        <v>29</v>
      </c>
      <c r="E5" s="12"/>
      <c r="F5" s="1" t="s">
        <v>27</v>
      </c>
      <c r="G5" s="1"/>
      <c r="H5" s="1"/>
      <c r="I5" s="1"/>
      <c r="J5" s="10"/>
      <c r="K5" s="8"/>
      <c r="L5" s="8"/>
    </row>
    <row r="6" spans="1:12">
      <c r="A6" s="1" t="s">
        <v>14</v>
      </c>
      <c r="B6" s="2"/>
      <c r="C6" s="3"/>
      <c r="D6" s="5" t="s">
        <v>17</v>
      </c>
      <c r="F6" s="4"/>
      <c r="G6" s="14" t="s">
        <v>18</v>
      </c>
      <c r="I6" s="13" t="s">
        <v>25</v>
      </c>
      <c r="J6" s="11"/>
      <c r="K6" s="8"/>
      <c r="L6" s="8"/>
    </row>
    <row r="7" spans="1:12">
      <c r="A7" s="1" t="s">
        <v>0</v>
      </c>
      <c r="B7" s="1" t="s">
        <v>1</v>
      </c>
      <c r="C7" s="1" t="s">
        <v>2</v>
      </c>
      <c r="D7" s="1" t="s">
        <v>3</v>
      </c>
      <c r="E7" s="1" t="s">
        <v>5</v>
      </c>
      <c r="F7" s="1" t="s">
        <v>6</v>
      </c>
      <c r="G7" s="6" t="s">
        <v>1</v>
      </c>
      <c r="H7" s="1" t="s">
        <v>4</v>
      </c>
      <c r="I7" s="6" t="s">
        <v>7</v>
      </c>
      <c r="J7" s="10"/>
      <c r="K7" s="8"/>
      <c r="L7" s="8"/>
    </row>
    <row r="8" spans="1:12">
      <c r="A8" s="1">
        <v>2</v>
      </c>
      <c r="B8" s="1">
        <v>0</v>
      </c>
      <c r="C8" s="1">
        <v>12</v>
      </c>
      <c r="D8" s="1" t="s">
        <v>29</v>
      </c>
      <c r="E8" s="7"/>
      <c r="F8" s="1" t="s">
        <v>28</v>
      </c>
      <c r="G8" s="1"/>
      <c r="H8" s="1"/>
      <c r="I8" s="1"/>
      <c r="J8" s="10"/>
      <c r="K8" s="8"/>
      <c r="L8" s="8"/>
    </row>
    <row r="9" spans="1:12">
      <c r="A9" s="15">
        <v>3</v>
      </c>
      <c r="B9" s="15">
        <v>5</v>
      </c>
      <c r="C9" s="15">
        <v>11</v>
      </c>
      <c r="D9" s="15" t="s">
        <v>29</v>
      </c>
      <c r="E9" s="7"/>
      <c r="F9" s="1" t="s">
        <v>28</v>
      </c>
      <c r="G9" s="1"/>
      <c r="H9" s="1"/>
      <c r="I9" s="1"/>
      <c r="J9" s="10"/>
      <c r="K9" s="8"/>
      <c r="L9" s="8"/>
    </row>
    <row r="10" spans="1:12">
      <c r="A10" s="1" t="s">
        <v>14</v>
      </c>
      <c r="B10" s="2"/>
      <c r="C10" s="3"/>
      <c r="D10" s="5" t="s">
        <v>19</v>
      </c>
      <c r="F10" s="16"/>
      <c r="G10" s="14" t="s">
        <v>20</v>
      </c>
      <c r="I10" s="13" t="s">
        <v>25</v>
      </c>
      <c r="J10" s="10"/>
      <c r="K10" s="8"/>
      <c r="L10" s="8"/>
    </row>
    <row r="11" spans="1:12">
      <c r="A11" s="1" t="s">
        <v>0</v>
      </c>
      <c r="B11" s="1" t="s">
        <v>1</v>
      </c>
      <c r="C11" s="1" t="s">
        <v>2</v>
      </c>
      <c r="D11" s="1" t="s">
        <v>3</v>
      </c>
      <c r="E11" s="1" t="s">
        <v>5</v>
      </c>
      <c r="F11" s="1" t="s">
        <v>6</v>
      </c>
      <c r="G11" s="6" t="s">
        <v>1</v>
      </c>
      <c r="H11" s="1" t="s">
        <v>4</v>
      </c>
      <c r="I11" s="6" t="s">
        <v>7</v>
      </c>
      <c r="J11" s="10"/>
      <c r="K11" s="8"/>
      <c r="L11" s="8"/>
    </row>
    <row r="12" spans="1:12">
      <c r="A12" s="1">
        <v>3</v>
      </c>
      <c r="B12" s="1">
        <v>0</v>
      </c>
      <c r="C12" s="1">
        <v>8</v>
      </c>
      <c r="D12" s="1"/>
      <c r="E12" s="7"/>
      <c r="F12" s="1" t="s">
        <v>28</v>
      </c>
      <c r="G12" s="1"/>
      <c r="H12" s="1"/>
      <c r="I12" s="1"/>
      <c r="J12" s="10"/>
      <c r="K12" s="8"/>
      <c r="L12" s="8"/>
    </row>
    <row r="13" spans="1:12">
      <c r="A13" s="1">
        <v>3</v>
      </c>
      <c r="B13" s="1">
        <v>5</v>
      </c>
      <c r="C13" s="1">
        <v>8</v>
      </c>
      <c r="D13" s="1"/>
      <c r="E13" s="7"/>
      <c r="F13" s="1" t="s">
        <v>28</v>
      </c>
      <c r="G13" s="1"/>
      <c r="H13" s="1"/>
      <c r="I13" s="1"/>
      <c r="J13" s="10"/>
      <c r="K13" s="8"/>
      <c r="L13" s="8"/>
    </row>
    <row r="14" spans="1:12">
      <c r="A14" s="1">
        <v>3</v>
      </c>
      <c r="B14" s="1">
        <v>10</v>
      </c>
      <c r="C14" s="1">
        <v>9</v>
      </c>
      <c r="D14" s="1"/>
      <c r="E14" s="12"/>
      <c r="F14" s="1" t="s">
        <v>28</v>
      </c>
      <c r="G14" s="1"/>
      <c r="H14" s="1"/>
      <c r="I14" s="1"/>
      <c r="J14" s="10"/>
      <c r="K14" s="8"/>
      <c r="L14" s="8"/>
    </row>
    <row r="15" spans="1:12">
      <c r="A15" s="1">
        <v>3</v>
      </c>
      <c r="B15" s="1">
        <v>15</v>
      </c>
      <c r="C15" s="1">
        <v>9</v>
      </c>
      <c r="D15" s="1"/>
      <c r="E15" s="12"/>
      <c r="F15" s="1" t="s">
        <v>28</v>
      </c>
      <c r="G15" s="1"/>
      <c r="H15" s="1"/>
      <c r="I15" s="1"/>
      <c r="J15" s="10"/>
      <c r="K15" s="8"/>
      <c r="L15" s="8"/>
    </row>
    <row r="16" spans="1:12">
      <c r="A16" s="1">
        <v>3</v>
      </c>
      <c r="B16" s="1">
        <v>20</v>
      </c>
      <c r="C16" s="1">
        <v>10</v>
      </c>
      <c r="D16" s="1"/>
      <c r="E16" s="12"/>
      <c r="F16" s="1" t="s">
        <v>28</v>
      </c>
      <c r="G16" s="1"/>
      <c r="H16" s="1"/>
      <c r="I16" s="1"/>
      <c r="J16" s="10"/>
      <c r="K16" s="8"/>
      <c r="L16" s="8"/>
    </row>
    <row r="17" spans="1:12">
      <c r="A17" s="1">
        <v>3</v>
      </c>
      <c r="B17" s="1">
        <v>25</v>
      </c>
      <c r="C17" s="1">
        <v>10</v>
      </c>
      <c r="D17" s="1"/>
      <c r="E17" s="12"/>
      <c r="F17" s="1" t="s">
        <v>28</v>
      </c>
      <c r="G17" s="1"/>
      <c r="H17" s="1"/>
      <c r="I17" s="1"/>
      <c r="J17" s="10"/>
      <c r="K17" s="8"/>
      <c r="L17" s="8"/>
    </row>
    <row r="18" spans="1:12">
      <c r="A18" s="1">
        <v>3</v>
      </c>
      <c r="B18" s="1">
        <v>30</v>
      </c>
      <c r="C18" s="1">
        <v>13</v>
      </c>
      <c r="D18" s="1"/>
      <c r="E18" s="12"/>
      <c r="F18" s="1" t="s">
        <v>28</v>
      </c>
      <c r="G18" s="1"/>
      <c r="H18" s="1"/>
      <c r="I18" s="1"/>
      <c r="J18" s="8"/>
      <c r="K18" s="8"/>
      <c r="L18" s="8"/>
    </row>
    <row r="19" spans="1:12">
      <c r="A19" s="1">
        <v>3</v>
      </c>
      <c r="B19" s="1">
        <v>35</v>
      </c>
      <c r="C19" s="1">
        <v>14</v>
      </c>
      <c r="D19" s="1"/>
      <c r="E19" s="12"/>
      <c r="F19" s="1" t="s">
        <v>28</v>
      </c>
      <c r="G19" s="1"/>
      <c r="H19" s="1"/>
      <c r="I19" s="1"/>
      <c r="J19" s="8"/>
      <c r="K19" s="8"/>
      <c r="L19" s="8"/>
    </row>
    <row r="20" spans="1:12">
      <c r="A20" s="1">
        <v>3</v>
      </c>
      <c r="B20" s="1">
        <v>40</v>
      </c>
      <c r="C20" s="1">
        <v>11</v>
      </c>
      <c r="D20" s="1"/>
      <c r="E20" s="12"/>
      <c r="F20" s="1" t="s">
        <v>28</v>
      </c>
      <c r="G20" s="1"/>
      <c r="H20" s="1"/>
      <c r="I20" s="1"/>
      <c r="J20" s="8"/>
      <c r="K20" s="8"/>
      <c r="L20" s="8"/>
    </row>
    <row r="21" spans="1:12">
      <c r="A21" s="1">
        <v>3</v>
      </c>
      <c r="B21" s="1">
        <v>45</v>
      </c>
      <c r="C21" s="1">
        <v>8</v>
      </c>
      <c r="D21" s="1"/>
      <c r="E21" s="12"/>
      <c r="F21" s="1" t="s">
        <v>28</v>
      </c>
      <c r="G21" s="1"/>
      <c r="H21" s="1"/>
      <c r="I21" s="1"/>
      <c r="J21" s="8"/>
      <c r="K21" s="8"/>
      <c r="L21" s="8"/>
    </row>
    <row r="22" spans="1:12">
      <c r="A22" s="1" t="s">
        <v>14</v>
      </c>
      <c r="B22" s="2"/>
      <c r="C22" s="3"/>
      <c r="D22" s="5" t="s">
        <v>21</v>
      </c>
      <c r="F22" s="16"/>
      <c r="G22" s="14" t="s">
        <v>22</v>
      </c>
      <c r="I22" s="13" t="s">
        <v>26</v>
      </c>
      <c r="J22" s="8"/>
      <c r="K22" s="8"/>
      <c r="L22" s="8"/>
    </row>
    <row r="23" spans="1:12">
      <c r="A23" s="1" t="s">
        <v>0</v>
      </c>
      <c r="B23" s="1" t="s">
        <v>1</v>
      </c>
      <c r="C23" s="1" t="s">
        <v>2</v>
      </c>
      <c r="D23" s="1" t="s">
        <v>3</v>
      </c>
      <c r="E23" s="1" t="s">
        <v>5</v>
      </c>
      <c r="F23" s="1" t="s">
        <v>6</v>
      </c>
      <c r="G23" s="6" t="s">
        <v>1</v>
      </c>
      <c r="H23" s="1" t="s">
        <v>4</v>
      </c>
      <c r="I23" s="6" t="s">
        <v>7</v>
      </c>
      <c r="J23" s="8"/>
      <c r="K23" s="8"/>
      <c r="L23" s="8"/>
    </row>
    <row r="24" spans="1:12">
      <c r="A24" s="1">
        <v>3</v>
      </c>
      <c r="B24" s="1">
        <v>0</v>
      </c>
      <c r="C24" s="1">
        <v>8</v>
      </c>
      <c r="D24" s="1"/>
      <c r="E24" s="7"/>
      <c r="F24" s="1" t="s">
        <v>28</v>
      </c>
      <c r="G24" s="1"/>
      <c r="H24" s="1"/>
      <c r="I24" s="1"/>
      <c r="J24" s="8"/>
      <c r="K24" s="8"/>
      <c r="L24" s="8"/>
    </row>
    <row r="25" spans="1:12">
      <c r="A25" s="1">
        <v>3</v>
      </c>
      <c r="B25" s="1">
        <v>5</v>
      </c>
      <c r="C25" s="1">
        <v>12</v>
      </c>
      <c r="D25" s="1"/>
      <c r="E25" s="7"/>
      <c r="F25" s="1" t="s">
        <v>28</v>
      </c>
      <c r="G25" s="1"/>
      <c r="H25" s="1"/>
      <c r="I25" s="1"/>
      <c r="J25" s="8"/>
      <c r="K25" s="8"/>
      <c r="L25" s="8"/>
    </row>
    <row r="26" spans="1:12">
      <c r="A26" s="1">
        <v>3</v>
      </c>
      <c r="B26" s="1">
        <v>10</v>
      </c>
      <c r="C26" s="1">
        <v>9</v>
      </c>
      <c r="D26" s="1"/>
      <c r="E26" s="12"/>
      <c r="F26" s="1" t="s">
        <v>28</v>
      </c>
      <c r="G26" s="1"/>
      <c r="H26" s="1"/>
      <c r="I26" s="1"/>
      <c r="J26" s="8"/>
      <c r="K26" s="8"/>
      <c r="L26" s="8"/>
    </row>
    <row r="27" spans="1:12">
      <c r="A27" s="1">
        <v>3</v>
      </c>
      <c r="B27" s="1">
        <v>15</v>
      </c>
      <c r="C27" s="1">
        <v>6</v>
      </c>
      <c r="D27" s="1"/>
      <c r="E27" s="12"/>
      <c r="F27" s="1" t="s">
        <v>28</v>
      </c>
      <c r="G27" s="1"/>
      <c r="H27" s="1"/>
      <c r="I27" s="1"/>
      <c r="J27" s="8"/>
      <c r="K27" s="8"/>
      <c r="L27" s="8"/>
    </row>
    <row r="28" spans="1:12">
      <c r="A28" s="1">
        <v>3</v>
      </c>
      <c r="B28" s="1">
        <v>20</v>
      </c>
      <c r="C28" s="1">
        <v>4</v>
      </c>
      <c r="D28" s="1"/>
      <c r="E28" s="12"/>
      <c r="F28" s="1" t="s">
        <v>28</v>
      </c>
      <c r="G28" s="1"/>
      <c r="H28" s="1"/>
      <c r="I28" s="1"/>
      <c r="J28" s="8"/>
      <c r="K28" s="8"/>
      <c r="L28" s="8"/>
    </row>
    <row r="29" spans="1:12">
      <c r="A29" s="1">
        <v>3</v>
      </c>
      <c r="B29" s="1">
        <v>25</v>
      </c>
      <c r="C29" s="1">
        <v>2</v>
      </c>
      <c r="D29" s="1"/>
      <c r="E29" s="12"/>
      <c r="F29" s="1" t="s">
        <v>28</v>
      </c>
      <c r="G29" s="1"/>
      <c r="H29" s="1"/>
      <c r="I29" s="1"/>
      <c r="J29" s="8"/>
      <c r="K29" s="8"/>
      <c r="L29" s="8"/>
    </row>
    <row r="30" spans="1:12">
      <c r="A30" s="1">
        <v>2</v>
      </c>
      <c r="B30" s="1">
        <v>30</v>
      </c>
      <c r="C30" s="1">
        <v>1</v>
      </c>
      <c r="D30" s="1"/>
      <c r="E30" s="12"/>
      <c r="F30" s="1" t="s">
        <v>28</v>
      </c>
      <c r="G30" s="1"/>
      <c r="H30" s="1"/>
      <c r="I30" s="1"/>
      <c r="J30" s="8"/>
      <c r="K30" s="8"/>
      <c r="L30" s="8"/>
    </row>
    <row r="31" spans="1:12">
      <c r="A31" s="1">
        <v>2</v>
      </c>
      <c r="B31" s="1">
        <v>35</v>
      </c>
      <c r="C31" s="1">
        <v>1</v>
      </c>
      <c r="D31" s="1"/>
      <c r="E31" s="12"/>
      <c r="F31" s="1" t="s">
        <v>28</v>
      </c>
      <c r="G31" s="1"/>
      <c r="H31" s="1"/>
      <c r="I31" s="1"/>
      <c r="J31" s="8"/>
      <c r="K31" s="8"/>
      <c r="L31" s="8"/>
    </row>
    <row r="32" spans="1:12">
      <c r="A32" s="1" t="s">
        <v>14</v>
      </c>
      <c r="B32" s="2"/>
      <c r="C32" s="3"/>
      <c r="D32" s="5" t="s">
        <v>23</v>
      </c>
      <c r="F32" s="16"/>
      <c r="G32" s="14" t="s">
        <v>24</v>
      </c>
      <c r="I32" s="13" t="s">
        <v>25</v>
      </c>
      <c r="J32" s="8"/>
      <c r="K32" s="8"/>
      <c r="L32" s="8"/>
    </row>
    <row r="33" spans="1:12">
      <c r="A33" s="1" t="s">
        <v>0</v>
      </c>
      <c r="B33" s="1" t="s">
        <v>1</v>
      </c>
      <c r="C33" s="1" t="s">
        <v>2</v>
      </c>
      <c r="D33" s="1" t="s">
        <v>3</v>
      </c>
      <c r="E33" s="1" t="s">
        <v>5</v>
      </c>
      <c r="F33" s="1" t="s">
        <v>6</v>
      </c>
      <c r="G33" s="6" t="s">
        <v>1</v>
      </c>
      <c r="H33" s="1" t="s">
        <v>4</v>
      </c>
      <c r="I33" s="6" t="s">
        <v>7</v>
      </c>
      <c r="J33" s="8"/>
      <c r="K33" s="8"/>
      <c r="L33" s="8"/>
    </row>
    <row r="34" spans="1:12">
      <c r="A34" s="1">
        <v>2</v>
      </c>
      <c r="B34" s="1">
        <v>0</v>
      </c>
      <c r="C34" s="1">
        <v>1</v>
      </c>
      <c r="D34" s="1"/>
      <c r="E34" s="7"/>
      <c r="F34" s="1" t="s">
        <v>28</v>
      </c>
      <c r="G34" s="1"/>
      <c r="H34" s="1"/>
      <c r="I34" s="1"/>
      <c r="J34" s="8"/>
      <c r="K34" s="8"/>
      <c r="L34" s="8"/>
    </row>
    <row r="35" spans="1:12">
      <c r="A35" s="1">
        <v>2</v>
      </c>
      <c r="B35" s="1">
        <v>5</v>
      </c>
      <c r="C35" s="1">
        <v>4</v>
      </c>
      <c r="D35" s="1"/>
      <c r="E35" s="7"/>
      <c r="F35" s="1" t="s">
        <v>28</v>
      </c>
      <c r="G35" s="1"/>
      <c r="H35" s="1"/>
      <c r="I35" s="1"/>
    </row>
    <row r="36" spans="1:12">
      <c r="A36" s="1">
        <v>2</v>
      </c>
      <c r="B36" s="1">
        <v>10</v>
      </c>
      <c r="C36" s="1">
        <v>3</v>
      </c>
      <c r="D36" s="1"/>
      <c r="E36" s="12"/>
      <c r="F36" s="1" t="s">
        <v>28</v>
      </c>
      <c r="G36" s="1"/>
      <c r="H36" s="1"/>
      <c r="I36" s="1"/>
    </row>
    <row r="37" spans="1:12">
      <c r="A37" s="1">
        <v>2</v>
      </c>
      <c r="B37" s="1">
        <v>15</v>
      </c>
      <c r="C37" s="1">
        <v>1</v>
      </c>
      <c r="D37" s="1"/>
      <c r="E37" s="12"/>
      <c r="F37" s="1" t="s">
        <v>28</v>
      </c>
      <c r="G37" s="1"/>
      <c r="H37" s="1"/>
      <c r="I37" s="1"/>
    </row>
    <row r="38" spans="1:12">
      <c r="A38" s="1">
        <v>2</v>
      </c>
      <c r="B38" s="1">
        <v>20</v>
      </c>
      <c r="C38" s="1">
        <v>1</v>
      </c>
      <c r="D38" s="1"/>
      <c r="E38" s="12"/>
      <c r="F38" s="1" t="s">
        <v>28</v>
      </c>
      <c r="G38" s="1"/>
      <c r="H38" s="1"/>
      <c r="I3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5"/>
  <sheetViews>
    <sheetView tabSelected="1" workbookViewId="0">
      <selection activeCell="I25" sqref="I25:J43"/>
    </sheetView>
  </sheetViews>
  <sheetFormatPr defaultRowHeight="15"/>
  <cols>
    <col min="1" max="1" width="3.85546875" customWidth="1"/>
    <col min="2" max="2" width="8.42578125" customWidth="1"/>
    <col min="3" max="3" width="6" customWidth="1"/>
    <col min="4" max="4" width="8.140625" customWidth="1"/>
    <col min="5" max="5" width="9.85546875" customWidth="1"/>
    <col min="7" max="7" width="12.42578125" customWidth="1"/>
    <col min="8" max="8" width="11.5703125" customWidth="1"/>
  </cols>
  <sheetData>
    <row r="1" spans="1:11">
      <c r="A1" t="s">
        <v>16</v>
      </c>
    </row>
    <row r="2" spans="1:11">
      <c r="A2" s="8" t="s">
        <v>10</v>
      </c>
      <c r="B2" s="8" t="s">
        <v>6</v>
      </c>
      <c r="C2" s="8" t="s">
        <v>11</v>
      </c>
      <c r="D2" s="9" t="s">
        <v>2</v>
      </c>
      <c r="E2" s="9" t="s">
        <v>8</v>
      </c>
      <c r="F2" s="9" t="s">
        <v>12</v>
      </c>
      <c r="G2" s="9" t="s">
        <v>13</v>
      </c>
      <c r="H2" s="9" t="s">
        <v>9</v>
      </c>
      <c r="I2" s="9" t="s">
        <v>31</v>
      </c>
      <c r="J2" s="9" t="s">
        <v>32</v>
      </c>
      <c r="K2" s="8"/>
    </row>
    <row r="3" spans="1:11">
      <c r="A3" s="8" t="s">
        <v>30</v>
      </c>
      <c r="B3" s="8" t="s">
        <v>27</v>
      </c>
      <c r="C3" s="8">
        <v>0</v>
      </c>
      <c r="D3" s="8">
        <v>2</v>
      </c>
      <c r="E3" s="8">
        <v>5.5</v>
      </c>
      <c r="F3" s="9">
        <v>1.008318</v>
      </c>
      <c r="G3" s="8">
        <f>3078-2046</f>
        <v>1032</v>
      </c>
      <c r="H3" s="9">
        <v>-4</v>
      </c>
      <c r="I3">
        <v>105.7199</v>
      </c>
      <c r="J3">
        <v>120.0831</v>
      </c>
      <c r="K3" s="8"/>
    </row>
    <row r="4" spans="1:11">
      <c r="A4" s="8"/>
      <c r="B4" s="8"/>
      <c r="C4" s="8"/>
      <c r="D4" s="8"/>
      <c r="E4" s="8">
        <v>7</v>
      </c>
      <c r="F4" s="9">
        <v>1.0352969999999999</v>
      </c>
      <c r="G4" s="8">
        <f>3122-2092</f>
        <v>1030</v>
      </c>
      <c r="H4" s="9">
        <f>43-36</f>
        <v>7</v>
      </c>
      <c r="I4">
        <v>101.4181</v>
      </c>
      <c r="J4">
        <v>119.7223</v>
      </c>
      <c r="K4" s="8"/>
    </row>
    <row r="5" spans="1:11">
      <c r="A5" s="8"/>
      <c r="B5" s="8"/>
      <c r="C5" s="8"/>
      <c r="D5" s="8"/>
      <c r="E5" s="8">
        <v>11</v>
      </c>
      <c r="F5" s="9">
        <v>0.95773399999999997</v>
      </c>
      <c r="G5" s="8">
        <f>3154-2106</f>
        <v>1048</v>
      </c>
      <c r="H5" s="9">
        <v>5</v>
      </c>
      <c r="I5">
        <v>115.43559999999999</v>
      </c>
      <c r="J5">
        <v>120.8468</v>
      </c>
      <c r="K5" s="8"/>
    </row>
    <row r="6" spans="1:11">
      <c r="A6" s="8"/>
      <c r="B6" s="8"/>
      <c r="C6" s="8"/>
      <c r="D6" s="8"/>
      <c r="E6" s="9">
        <v>14</v>
      </c>
      <c r="F6" s="9">
        <v>1.31857</v>
      </c>
      <c r="G6" s="8">
        <f xml:space="preserve"> 3226-2038</f>
        <v>1188</v>
      </c>
      <c r="H6" s="9">
        <v>-3</v>
      </c>
      <c r="I6">
        <v>97.4221</v>
      </c>
      <c r="J6">
        <v>119.3732</v>
      </c>
      <c r="K6" s="8"/>
    </row>
    <row r="7" spans="1:11">
      <c r="A7" s="8"/>
      <c r="B7" s="8"/>
      <c r="C7" s="8"/>
      <c r="D7" s="8"/>
      <c r="E7" s="9">
        <v>21</v>
      </c>
      <c r="F7" s="9">
        <v>0.90040500000000001</v>
      </c>
      <c r="G7" s="8">
        <f>3190-2086</f>
        <v>1104</v>
      </c>
      <c r="H7" s="9">
        <v>-3</v>
      </c>
      <c r="I7">
        <v>94.781700000000001</v>
      </c>
      <c r="J7">
        <v>119.1345</v>
      </c>
      <c r="K7" s="8"/>
    </row>
    <row r="8" spans="1:11">
      <c r="A8" s="8"/>
      <c r="B8" s="8"/>
      <c r="C8" s="8"/>
      <c r="D8" s="8"/>
      <c r="E8" s="9">
        <v>22</v>
      </c>
      <c r="F8" s="9">
        <v>1.352293</v>
      </c>
      <c r="G8" s="8">
        <f>3177-2221</f>
        <v>956</v>
      </c>
      <c r="H8" s="9">
        <v>-2</v>
      </c>
      <c r="I8">
        <v>89.328599999999994</v>
      </c>
      <c r="J8">
        <v>118.6198</v>
      </c>
      <c r="K8" s="8"/>
    </row>
    <row r="9" spans="1:11">
      <c r="A9" s="8"/>
      <c r="B9" s="8"/>
      <c r="C9" s="8"/>
      <c r="D9" s="8"/>
      <c r="E9" s="9">
        <v>28</v>
      </c>
      <c r="F9" s="9">
        <v>1.065647</v>
      </c>
      <c r="G9" s="8">
        <f>3194-2035</f>
        <v>1159</v>
      </c>
      <c r="H9" s="9">
        <v>-8</v>
      </c>
      <c r="I9">
        <v>111.05410000000001</v>
      </c>
      <c r="J9">
        <v>120.5107</v>
      </c>
      <c r="K9" s="8"/>
    </row>
    <row r="10" spans="1:11">
      <c r="A10" s="8" t="s">
        <v>30</v>
      </c>
      <c r="B10" s="8" t="s">
        <v>27</v>
      </c>
      <c r="C10" s="8">
        <v>1</v>
      </c>
      <c r="D10" s="8">
        <v>2</v>
      </c>
      <c r="E10" s="9">
        <v>7</v>
      </c>
      <c r="F10" s="9">
        <v>0.96785100000000002</v>
      </c>
      <c r="G10" s="8">
        <f>3151-2100</f>
        <v>1051</v>
      </c>
      <c r="H10" s="9">
        <v>1</v>
      </c>
      <c r="I10">
        <v>84.753</v>
      </c>
      <c r="J10">
        <v>118.1631</v>
      </c>
      <c r="K10" s="8"/>
    </row>
    <row r="11" spans="1:11">
      <c r="A11" s="8"/>
      <c r="B11" s="8"/>
      <c r="C11" s="8"/>
      <c r="D11" s="8"/>
      <c r="E11" s="9">
        <v>13</v>
      </c>
      <c r="F11" s="9">
        <v>1.3792720000000001</v>
      </c>
      <c r="G11" s="8">
        <f>3117-2062</f>
        <v>1055</v>
      </c>
      <c r="H11" s="8">
        <f>33-41</f>
        <v>-8</v>
      </c>
      <c r="I11">
        <v>100.6185</v>
      </c>
      <c r="J11">
        <v>119.6536</v>
      </c>
      <c r="K11" s="8"/>
    </row>
    <row r="12" spans="1:11">
      <c r="A12" s="8"/>
      <c r="B12" s="8"/>
      <c r="C12" s="8"/>
      <c r="D12" s="8"/>
      <c r="E12" s="9">
        <v>23</v>
      </c>
      <c r="F12" s="9">
        <v>0.85319199999999995</v>
      </c>
      <c r="G12" s="8">
        <f>3116-1999</f>
        <v>1117</v>
      </c>
      <c r="H12" s="9">
        <v>-2</v>
      </c>
      <c r="I12">
        <v>92.2423</v>
      </c>
      <c r="J12">
        <v>118.8986</v>
      </c>
      <c r="K12" s="8"/>
    </row>
    <row r="13" spans="1:11">
      <c r="A13" s="8" t="s">
        <v>30</v>
      </c>
      <c r="B13" s="8" t="s">
        <v>27</v>
      </c>
      <c r="C13" s="9">
        <v>3</v>
      </c>
      <c r="D13" s="8">
        <v>2</v>
      </c>
      <c r="E13" s="9">
        <v>11</v>
      </c>
      <c r="F13" s="9">
        <v>0.95098899999999997</v>
      </c>
      <c r="G13" s="8">
        <f>3145-2125</f>
        <v>1020</v>
      </c>
      <c r="H13" s="9">
        <v>0</v>
      </c>
      <c r="I13">
        <v>181.2133</v>
      </c>
      <c r="J13">
        <v>124.7638</v>
      </c>
      <c r="K13" s="8"/>
    </row>
    <row r="14" spans="1:11">
      <c r="A14" s="8"/>
      <c r="B14" s="8"/>
      <c r="C14" s="9"/>
      <c r="D14" s="8"/>
      <c r="E14" s="9">
        <v>15</v>
      </c>
      <c r="F14" s="9">
        <v>1.133094</v>
      </c>
      <c r="G14" s="8">
        <f>3149-2186</f>
        <v>963</v>
      </c>
      <c r="H14" s="9">
        <v>-4</v>
      </c>
      <c r="I14">
        <v>152.04060000000001</v>
      </c>
      <c r="J14">
        <v>123.2392</v>
      </c>
      <c r="K14" s="8"/>
    </row>
    <row r="15" spans="1:11">
      <c r="A15" s="8"/>
      <c r="B15" s="8"/>
      <c r="C15" s="9"/>
      <c r="D15" s="8"/>
      <c r="E15" s="9">
        <v>36</v>
      </c>
      <c r="F15" s="9">
        <v>1.0116909999999999</v>
      </c>
      <c r="G15" s="8">
        <f>3227-2141</f>
        <v>1086</v>
      </c>
      <c r="H15" s="9">
        <f>27-33</f>
        <v>-6</v>
      </c>
      <c r="I15">
        <v>177.90950000000001</v>
      </c>
      <c r="J15">
        <v>124.604</v>
      </c>
      <c r="K15" s="8"/>
    </row>
    <row r="16" spans="1:11">
      <c r="A16" s="8" t="s">
        <v>30</v>
      </c>
      <c r="B16" s="8" t="s">
        <v>27</v>
      </c>
      <c r="C16" s="8">
        <v>4</v>
      </c>
      <c r="D16" s="8">
        <v>2</v>
      </c>
      <c r="E16" s="9">
        <v>42</v>
      </c>
      <c r="F16" s="9">
        <v>0.86668199999999995</v>
      </c>
      <c r="G16" s="8">
        <f>3150-2106</f>
        <v>1044</v>
      </c>
      <c r="H16" s="9">
        <v>-6</v>
      </c>
      <c r="I16">
        <v>140.34059999999999</v>
      </c>
      <c r="J16">
        <v>122.5437</v>
      </c>
      <c r="K16" s="8"/>
    </row>
    <row r="17" spans="1:11">
      <c r="A17" s="8"/>
      <c r="B17" s="8"/>
      <c r="C17" s="8"/>
      <c r="D17" s="8"/>
      <c r="E17" s="9">
        <v>53.5</v>
      </c>
      <c r="F17" s="9">
        <v>0.75539599999999996</v>
      </c>
      <c r="G17" s="8">
        <f>3217-2131</f>
        <v>1086</v>
      </c>
      <c r="H17" s="9">
        <v>-5</v>
      </c>
      <c r="I17">
        <v>308.23309999999998</v>
      </c>
      <c r="J17">
        <v>129.3776</v>
      </c>
      <c r="K17" s="8"/>
    </row>
    <row r="18" spans="1:11">
      <c r="A18" s="8"/>
      <c r="B18" s="8"/>
      <c r="C18" s="8"/>
      <c r="D18" s="8"/>
      <c r="E18" s="9">
        <v>57</v>
      </c>
      <c r="F18" s="9">
        <v>1.207284</v>
      </c>
      <c r="G18" s="8">
        <f>3664-2452</f>
        <v>1212</v>
      </c>
      <c r="H18" s="9">
        <v>1</v>
      </c>
      <c r="I18">
        <v>135.5496</v>
      </c>
      <c r="J18">
        <v>122.242</v>
      </c>
      <c r="K18" s="8"/>
    </row>
    <row r="19" spans="1:11">
      <c r="A19" t="s">
        <v>18</v>
      </c>
      <c r="I19" s="8"/>
      <c r="J19" s="8"/>
      <c r="K19" s="8"/>
    </row>
    <row r="20" spans="1:11">
      <c r="A20" s="8" t="s">
        <v>10</v>
      </c>
      <c r="B20" s="8" t="s">
        <v>6</v>
      </c>
      <c r="C20" s="8" t="s">
        <v>11</v>
      </c>
      <c r="D20" s="9" t="s">
        <v>2</v>
      </c>
      <c r="E20" s="9" t="s">
        <v>8</v>
      </c>
      <c r="F20" s="9" t="s">
        <v>12</v>
      </c>
      <c r="G20" s="9" t="s">
        <v>13</v>
      </c>
      <c r="H20" s="9" t="s">
        <v>9</v>
      </c>
      <c r="I20" s="8"/>
      <c r="J20" s="8"/>
      <c r="K20" s="8"/>
    </row>
    <row r="21" spans="1:11">
      <c r="A21" t="s">
        <v>20</v>
      </c>
      <c r="I21" s="8"/>
      <c r="J21" s="8"/>
      <c r="K21" s="8"/>
    </row>
    <row r="22" spans="1:11">
      <c r="A22" s="8" t="s">
        <v>10</v>
      </c>
      <c r="B22" s="8" t="s">
        <v>6</v>
      </c>
      <c r="C22" s="8" t="s">
        <v>11</v>
      </c>
      <c r="D22" s="9" t="s">
        <v>2</v>
      </c>
      <c r="E22" s="9" t="s">
        <v>8</v>
      </c>
      <c r="F22" s="9" t="s">
        <v>12</v>
      </c>
      <c r="G22" s="9" t="s">
        <v>13</v>
      </c>
      <c r="H22" s="9" t="s">
        <v>9</v>
      </c>
      <c r="I22" s="8"/>
      <c r="J22" s="8"/>
      <c r="K22" s="8"/>
    </row>
    <row r="23" spans="1:11">
      <c r="A23" t="s">
        <v>22</v>
      </c>
    </row>
    <row r="24" spans="1:11">
      <c r="A24" s="8" t="s">
        <v>10</v>
      </c>
      <c r="B24" s="8" t="s">
        <v>6</v>
      </c>
      <c r="C24" s="8" t="s">
        <v>11</v>
      </c>
      <c r="D24" s="9" t="s">
        <v>2</v>
      </c>
      <c r="E24" s="9" t="s">
        <v>8</v>
      </c>
      <c r="F24" s="9" t="s">
        <v>12</v>
      </c>
      <c r="G24" s="9" t="s">
        <v>13</v>
      </c>
      <c r="H24" s="9" t="s">
        <v>9</v>
      </c>
      <c r="I24" s="9" t="s">
        <v>31</v>
      </c>
      <c r="J24" s="9" t="s">
        <v>32</v>
      </c>
    </row>
    <row r="25" spans="1:11">
      <c r="A25" s="9" t="s">
        <v>30</v>
      </c>
      <c r="B25" s="9" t="s">
        <v>28</v>
      </c>
      <c r="C25" s="9">
        <v>0</v>
      </c>
      <c r="D25" s="9">
        <v>8</v>
      </c>
      <c r="E25">
        <v>36</v>
      </c>
      <c r="F25">
        <v>1.0690200000000001</v>
      </c>
      <c r="G25">
        <f>3302-2021</f>
        <v>1281</v>
      </c>
      <c r="H25">
        <v>3</v>
      </c>
      <c r="I25">
        <v>142.89320000000001</v>
      </c>
      <c r="J25">
        <v>122.7002</v>
      </c>
    </row>
    <row r="26" spans="1:11">
      <c r="A26" s="9" t="s">
        <v>30</v>
      </c>
      <c r="B26" s="9" t="s">
        <v>28</v>
      </c>
      <c r="C26" s="9">
        <v>2</v>
      </c>
      <c r="D26" s="9">
        <v>8</v>
      </c>
      <c r="E26">
        <v>25.5</v>
      </c>
      <c r="F26">
        <v>1.153327</v>
      </c>
      <c r="G26">
        <f>3275-2196</f>
        <v>1079</v>
      </c>
      <c r="H26">
        <v>8</v>
      </c>
      <c r="I26">
        <v>199.1199</v>
      </c>
      <c r="J26">
        <v>125.5823</v>
      </c>
    </row>
    <row r="27" spans="1:11">
      <c r="A27" s="9" t="s">
        <v>30</v>
      </c>
      <c r="B27" s="9" t="s">
        <v>28</v>
      </c>
      <c r="C27" s="9">
        <v>3</v>
      </c>
      <c r="D27" s="9">
        <v>8</v>
      </c>
      <c r="E27">
        <v>2</v>
      </c>
      <c r="F27">
        <v>1.214029</v>
      </c>
      <c r="G27">
        <f>3146-2105</f>
        <v>1041</v>
      </c>
      <c r="H27">
        <v>-1</v>
      </c>
      <c r="I27">
        <v>233.2612</v>
      </c>
      <c r="J27">
        <v>126.9569</v>
      </c>
    </row>
    <row r="28" spans="1:11">
      <c r="A28" s="9"/>
      <c r="B28" s="9"/>
      <c r="C28" s="9"/>
      <c r="D28" s="9"/>
      <c r="E28">
        <v>5</v>
      </c>
      <c r="F28">
        <v>1.0589029999999999</v>
      </c>
      <c r="G28">
        <f>3143-2101</f>
        <v>1042</v>
      </c>
      <c r="H28">
        <v>4</v>
      </c>
      <c r="I28">
        <v>245.5881</v>
      </c>
      <c r="J28">
        <v>127.4041</v>
      </c>
    </row>
    <row r="29" spans="1:11">
      <c r="A29" s="9"/>
      <c r="B29" s="9"/>
      <c r="C29" s="9"/>
      <c r="D29" s="9"/>
      <c r="E29">
        <v>8</v>
      </c>
      <c r="F29">
        <v>0.85993699999999995</v>
      </c>
      <c r="G29">
        <f>3223-2131</f>
        <v>1092</v>
      </c>
      <c r="H29">
        <f>36-27</f>
        <v>9</v>
      </c>
      <c r="I29">
        <v>216.42959999999999</v>
      </c>
      <c r="J29">
        <v>126.30629999999999</v>
      </c>
    </row>
    <row r="30" spans="1:11">
      <c r="A30" s="9"/>
      <c r="B30" s="9"/>
      <c r="C30" s="9"/>
      <c r="D30" s="9"/>
      <c r="E30">
        <v>11</v>
      </c>
      <c r="F30">
        <v>1.1162319999999999</v>
      </c>
      <c r="G30">
        <f>3200-2133</f>
        <v>1067</v>
      </c>
      <c r="H30">
        <f>41-34</f>
        <v>7</v>
      </c>
      <c r="I30">
        <v>272.25580000000002</v>
      </c>
      <c r="J30">
        <v>128.29949999999999</v>
      </c>
    </row>
    <row r="31" spans="1:11">
      <c r="A31" s="9"/>
      <c r="B31" s="9"/>
      <c r="C31" s="9"/>
      <c r="D31" s="9"/>
      <c r="E31">
        <v>27</v>
      </c>
      <c r="F31">
        <v>0.99482899999999996</v>
      </c>
      <c r="G31">
        <f>3228-2177</f>
        <v>1051</v>
      </c>
      <c r="H31">
        <v>-3</v>
      </c>
      <c r="I31">
        <v>199.7705</v>
      </c>
      <c r="J31">
        <v>125.61060000000001</v>
      </c>
    </row>
    <row r="32" spans="1:11">
      <c r="A32" s="9"/>
      <c r="B32" s="9"/>
      <c r="C32" s="9"/>
      <c r="D32" s="9"/>
      <c r="E32">
        <v>39</v>
      </c>
      <c r="F32">
        <v>0.96110600000000002</v>
      </c>
      <c r="G32">
        <f>3238-2157</f>
        <v>1081</v>
      </c>
      <c r="H32">
        <v>-3</v>
      </c>
      <c r="I32">
        <v>213.63409999999999</v>
      </c>
      <c r="J32">
        <v>126.1934</v>
      </c>
    </row>
    <row r="33" spans="1:10">
      <c r="A33" s="9"/>
      <c r="B33" s="9"/>
      <c r="C33" s="9"/>
      <c r="D33" s="9"/>
      <c r="E33">
        <v>43</v>
      </c>
      <c r="F33">
        <v>1.079137</v>
      </c>
      <c r="G33">
        <f>3197-2116</f>
        <v>1081</v>
      </c>
      <c r="H33">
        <v>4</v>
      </c>
      <c r="I33">
        <v>219.4776</v>
      </c>
      <c r="J33">
        <v>126.4278</v>
      </c>
    </row>
    <row r="34" spans="1:10">
      <c r="A34" s="9"/>
      <c r="B34" s="9"/>
      <c r="C34" s="9"/>
      <c r="D34" s="9"/>
      <c r="E34">
        <v>56</v>
      </c>
      <c r="F34">
        <v>1.237635</v>
      </c>
      <c r="G34">
        <f>3143-2066</f>
        <v>1077</v>
      </c>
      <c r="H34">
        <v>5</v>
      </c>
      <c r="I34">
        <v>269.57530000000003</v>
      </c>
      <c r="J34">
        <v>128.21360000000001</v>
      </c>
    </row>
    <row r="35" spans="1:10">
      <c r="A35" s="9" t="s">
        <v>30</v>
      </c>
      <c r="B35" s="9" t="s">
        <v>28</v>
      </c>
      <c r="C35" s="9">
        <v>4</v>
      </c>
      <c r="D35" s="9">
        <v>8</v>
      </c>
      <c r="E35">
        <v>5</v>
      </c>
      <c r="F35">
        <v>0.91052200000000005</v>
      </c>
      <c r="G35">
        <f>3251-2284</f>
        <v>967</v>
      </c>
      <c r="H35">
        <v>-3</v>
      </c>
      <c r="I35">
        <v>261.45400000000001</v>
      </c>
      <c r="J35">
        <v>127.9479</v>
      </c>
    </row>
    <row r="36" spans="1:10">
      <c r="A36" s="9"/>
      <c r="B36" s="9"/>
      <c r="C36" s="9"/>
      <c r="D36" s="9"/>
      <c r="E36">
        <v>17</v>
      </c>
      <c r="F36">
        <v>1.136466</v>
      </c>
      <c r="G36">
        <f>3186-2116</f>
        <v>1070</v>
      </c>
      <c r="H36">
        <f>42-36</f>
        <v>6</v>
      </c>
      <c r="I36">
        <v>169.72319999999999</v>
      </c>
      <c r="J36">
        <v>124.1948</v>
      </c>
    </row>
    <row r="37" spans="1:10">
      <c r="A37" s="9"/>
      <c r="B37" s="9"/>
      <c r="C37" s="9"/>
      <c r="D37" s="9"/>
      <c r="E37">
        <v>21</v>
      </c>
      <c r="F37">
        <v>1.0993710000000001</v>
      </c>
      <c r="G37">
        <f>3188-2144</f>
        <v>1044</v>
      </c>
      <c r="H37">
        <v>-3</v>
      </c>
      <c r="I37">
        <v>184.41849999999999</v>
      </c>
      <c r="J37">
        <v>124.9161</v>
      </c>
    </row>
    <row r="38" spans="1:10">
      <c r="A38" s="9"/>
      <c r="B38" s="9"/>
      <c r="C38" s="9"/>
      <c r="D38" s="9"/>
      <c r="E38">
        <v>40</v>
      </c>
      <c r="F38">
        <v>0.85319199999999995</v>
      </c>
      <c r="G38">
        <f>3072-2125</f>
        <v>947</v>
      </c>
      <c r="H38">
        <v>0</v>
      </c>
      <c r="I38">
        <v>189.75810000000001</v>
      </c>
      <c r="J38">
        <v>125.164</v>
      </c>
    </row>
    <row r="39" spans="1:10">
      <c r="A39" s="9"/>
      <c r="B39" s="9"/>
      <c r="C39" s="9"/>
      <c r="D39" s="9"/>
      <c r="E39">
        <v>59.5</v>
      </c>
      <c r="F39">
        <v>0.89366000000000001</v>
      </c>
      <c r="G39">
        <f>3258-2140</f>
        <v>1118</v>
      </c>
      <c r="H39">
        <v>3</v>
      </c>
      <c r="I39">
        <v>165.2747</v>
      </c>
      <c r="J39">
        <v>123.9641</v>
      </c>
    </row>
    <row r="40" spans="1:10">
      <c r="A40" s="9" t="s">
        <v>30</v>
      </c>
      <c r="B40" s="9" t="s">
        <v>28</v>
      </c>
      <c r="C40" s="9">
        <v>5</v>
      </c>
      <c r="D40" s="9">
        <v>12</v>
      </c>
      <c r="E40">
        <v>22</v>
      </c>
      <c r="F40">
        <v>1.02518</v>
      </c>
      <c r="G40">
        <f>3157-2118</f>
        <v>1039</v>
      </c>
      <c r="H40">
        <v>-3</v>
      </c>
      <c r="I40">
        <v>169.81880000000001</v>
      </c>
      <c r="J40">
        <v>124.19970000000001</v>
      </c>
    </row>
    <row r="41" spans="1:10">
      <c r="A41" s="9"/>
      <c r="B41" s="9"/>
      <c r="C41" s="9"/>
      <c r="D41" s="9"/>
      <c r="E41">
        <v>38</v>
      </c>
      <c r="F41">
        <v>1.0116909999999999</v>
      </c>
      <c r="G41">
        <f>3255-2165</f>
        <v>1090</v>
      </c>
      <c r="H41">
        <v>5</v>
      </c>
      <c r="I41">
        <v>122.3074</v>
      </c>
      <c r="J41">
        <v>121.34910000000001</v>
      </c>
    </row>
    <row r="42" spans="1:10">
      <c r="A42" s="9" t="s">
        <v>30</v>
      </c>
      <c r="B42" s="9" t="s">
        <v>28</v>
      </c>
      <c r="C42" s="9">
        <v>12</v>
      </c>
      <c r="D42" s="9">
        <v>9</v>
      </c>
      <c r="E42">
        <v>30</v>
      </c>
      <c r="F42">
        <v>1.048786</v>
      </c>
      <c r="G42">
        <f>3231-2257</f>
        <v>974</v>
      </c>
      <c r="H42">
        <f>33-41</f>
        <v>-8</v>
      </c>
      <c r="I42">
        <v>200.27869999999999</v>
      </c>
      <c r="J42">
        <v>125.6327</v>
      </c>
    </row>
    <row r="43" spans="1:10">
      <c r="A43" s="9" t="s">
        <v>30</v>
      </c>
      <c r="B43" s="9" t="s">
        <v>28</v>
      </c>
      <c r="C43" s="9">
        <v>21</v>
      </c>
      <c r="D43" s="9">
        <v>4</v>
      </c>
      <c r="E43">
        <v>48</v>
      </c>
      <c r="F43">
        <v>1.0757639999999999</v>
      </c>
      <c r="G43">
        <f>3175-2108</f>
        <v>1067</v>
      </c>
      <c r="H43">
        <v>-1</v>
      </c>
      <c r="I43">
        <v>143.46129999999999</v>
      </c>
      <c r="J43">
        <v>122.7347</v>
      </c>
    </row>
    <row r="44" spans="1:10">
      <c r="A44" t="s">
        <v>24</v>
      </c>
    </row>
    <row r="45" spans="1:10">
      <c r="A45" s="8" t="s">
        <v>10</v>
      </c>
      <c r="B45" s="8" t="s">
        <v>6</v>
      </c>
      <c r="C45" s="8" t="s">
        <v>11</v>
      </c>
      <c r="D45" s="9" t="s">
        <v>2</v>
      </c>
      <c r="E45" s="9" t="s">
        <v>8</v>
      </c>
      <c r="F45" s="9" t="s">
        <v>12</v>
      </c>
      <c r="G45" s="9" t="s">
        <v>13</v>
      </c>
      <c r="H45" s="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"/>
  <sheetViews>
    <sheetView workbookViewId="0">
      <selection activeCell="C5" sqref="C5"/>
    </sheetView>
  </sheetViews>
  <sheetFormatPr defaultRowHeight="15"/>
  <sheetData>
    <row r="2" spans="2:3">
      <c r="B2" t="s">
        <v>27</v>
      </c>
      <c r="C2" t="s">
        <v>28</v>
      </c>
    </row>
    <row r="3" spans="2:3">
      <c r="B3">
        <v>16</v>
      </c>
      <c r="C3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File Analysis</vt:lpstr>
      <vt:lpstr>Graphs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Hilary B. Rollins</dc:creator>
  <cp:lastModifiedBy>Hilary B. Rollins</cp:lastModifiedBy>
  <dcterms:created xsi:type="dcterms:W3CDTF">2009-05-05T04:47:33Z</dcterms:created>
  <dcterms:modified xsi:type="dcterms:W3CDTF">2009-05-30T16:56:42Z</dcterms:modified>
</cp:coreProperties>
</file>