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7635" windowHeight="5160" firstSheet="1" activeTab="2"/>
  </bookViews>
  <sheets>
    <sheet name="Raw Data" sheetId="1" r:id="rId1"/>
    <sheet name="Meta Data" sheetId="2" r:id="rId2"/>
    <sheet name="Calls" sheetId="4" r:id="rId3"/>
    <sheet name="Individuals" sheetId="5" r:id="rId4"/>
    <sheet name="Pod" sheetId="6" r:id="rId5"/>
    <sheet name="Sheet5" sheetId="8" r:id="rId6"/>
  </sheets>
  <calcPr calcId="125725"/>
</workbook>
</file>

<file path=xl/calcChain.xml><?xml version="1.0" encoding="utf-8"?>
<calcChain xmlns="http://schemas.openxmlformats.org/spreadsheetml/2006/main">
  <c r="L5" i="6"/>
  <c r="L4"/>
  <c r="L3"/>
  <c r="J26" i="4"/>
  <c r="J25"/>
  <c r="J24"/>
  <c r="I26"/>
  <c r="I25"/>
  <c r="I24"/>
  <c r="L5" i="5"/>
  <c r="L4"/>
  <c r="L3"/>
  <c r="J5"/>
  <c r="J4"/>
  <c r="J3"/>
  <c r="K5" i="6"/>
  <c r="M5" s="1"/>
  <c r="K4"/>
  <c r="M4" s="1"/>
  <c r="K3"/>
  <c r="M3" s="1"/>
  <c r="J5"/>
  <c r="J4"/>
  <c r="J3"/>
  <c r="K30"/>
  <c r="K29"/>
  <c r="K28"/>
  <c r="K20"/>
  <c r="K19"/>
  <c r="K18"/>
  <c r="J30"/>
  <c r="J29"/>
  <c r="J28"/>
  <c r="J20"/>
  <c r="J19"/>
  <c r="J18"/>
  <c r="L20" i="5"/>
  <c r="L19"/>
  <c r="L18"/>
  <c r="L15"/>
  <c r="L14"/>
  <c r="L13"/>
  <c r="L10"/>
  <c r="L9"/>
  <c r="L8"/>
  <c r="J20"/>
  <c r="J19"/>
  <c r="J18"/>
  <c r="J15"/>
  <c r="J14"/>
  <c r="J13"/>
  <c r="J10"/>
  <c r="J9"/>
  <c r="J8"/>
  <c r="J54" i="4"/>
  <c r="J53"/>
  <c r="J52"/>
  <c r="I54"/>
  <c r="I53"/>
  <c r="I52"/>
  <c r="J38"/>
  <c r="J37"/>
  <c r="J36"/>
  <c r="J32"/>
  <c r="J31"/>
  <c r="J30"/>
  <c r="J17"/>
  <c r="J16"/>
  <c r="J15"/>
  <c r="J5"/>
  <c r="J4"/>
  <c r="J3"/>
  <c r="I38"/>
  <c r="I37"/>
  <c r="I36"/>
  <c r="I32"/>
  <c r="I31"/>
  <c r="I30"/>
  <c r="I17"/>
  <c r="I16"/>
  <c r="I15"/>
  <c r="I5"/>
  <c r="I4"/>
  <c r="I3"/>
</calcChain>
</file>

<file path=xl/sharedStrings.xml><?xml version="1.0" encoding="utf-8"?>
<sst xmlns="http://schemas.openxmlformats.org/spreadsheetml/2006/main" count="612" uniqueCount="141">
  <si>
    <t>Animal</t>
  </si>
  <si>
    <t>Time of Photo</t>
  </si>
  <si>
    <t>AC File #</t>
  </si>
  <si>
    <t>Date of Photo</t>
  </si>
  <si>
    <t>Matriline</t>
  </si>
  <si>
    <t>Coordinates (x,y) to boat</t>
  </si>
  <si>
    <t>Call ID</t>
  </si>
  <si>
    <t>J27</t>
  </si>
  <si>
    <t>J8</t>
  </si>
  <si>
    <t>AC13_064</t>
  </si>
  <si>
    <t>(   -91.412,   -42.598)</t>
  </si>
  <si>
    <t>ID photo #</t>
  </si>
  <si>
    <t xml:space="preserve">IMG_9332-9334 (Val's photo's) </t>
  </si>
  <si>
    <t>M/F</t>
  </si>
  <si>
    <t>M</t>
  </si>
  <si>
    <t>J28</t>
  </si>
  <si>
    <t>AC20_02</t>
  </si>
  <si>
    <t>(   103.268,   -24.644)</t>
  </si>
  <si>
    <t>IMG_ 2232</t>
  </si>
  <si>
    <t>ID photo at the time of loc</t>
  </si>
  <si>
    <t>F</t>
  </si>
  <si>
    <t>J17</t>
  </si>
  <si>
    <t>J19/J41</t>
  </si>
  <si>
    <t>F/F</t>
  </si>
  <si>
    <t>AC11_018</t>
  </si>
  <si>
    <t>(    35.466,   -13.776)</t>
  </si>
  <si>
    <t>IMG_9230-31</t>
  </si>
  <si>
    <t>S16</t>
  </si>
  <si>
    <t>J14</t>
  </si>
  <si>
    <t>J2</t>
  </si>
  <si>
    <t>AC11_019</t>
  </si>
  <si>
    <t>S7</t>
  </si>
  <si>
    <t>(  -273.775,  -128.618)</t>
  </si>
  <si>
    <t>IMG_9236</t>
  </si>
  <si>
    <t>J34</t>
  </si>
  <si>
    <t>J10</t>
  </si>
  <si>
    <t>(   -65.753,    -0.823)</t>
  </si>
  <si>
    <t>IMG_9357-58</t>
  </si>
  <si>
    <t>Call Duration (sec)</t>
  </si>
  <si>
    <t>J37</t>
  </si>
  <si>
    <t>(   -72.323,    13.710)</t>
  </si>
  <si>
    <t>IMG_9354</t>
  </si>
  <si>
    <t>S1</t>
  </si>
  <si>
    <t>IMG_9403</t>
  </si>
  <si>
    <t>(  -126.234,   -30.872)</t>
  </si>
  <si>
    <t>L88</t>
  </si>
  <si>
    <t>L2</t>
  </si>
  <si>
    <t>S17</t>
  </si>
  <si>
    <t>AC31_28</t>
  </si>
  <si>
    <t>(   643.142,   -81.750)</t>
  </si>
  <si>
    <t>IMG_9674</t>
  </si>
  <si>
    <t xml:space="preserve">S19 </t>
  </si>
  <si>
    <t>J11</t>
  </si>
  <si>
    <t>AC31_039</t>
  </si>
  <si>
    <t>(   120.870,    93.461)</t>
  </si>
  <si>
    <t>IMG_9688</t>
  </si>
  <si>
    <t>S10</t>
  </si>
  <si>
    <t>K14</t>
  </si>
  <si>
    <t>K3</t>
  </si>
  <si>
    <t>AC31_046</t>
  </si>
  <si>
    <t>IMG_9692</t>
  </si>
  <si>
    <t>(    -61.691,    -5.555)</t>
  </si>
  <si>
    <t>AC37_020</t>
  </si>
  <si>
    <t>IMG_9753</t>
  </si>
  <si>
    <t>(  -516.169,  -392.905)</t>
  </si>
  <si>
    <t>L92</t>
  </si>
  <si>
    <t>L26</t>
  </si>
  <si>
    <t>S19</t>
  </si>
  <si>
    <t>AC37_029</t>
  </si>
  <si>
    <t>(    63.112,    98.803)</t>
  </si>
  <si>
    <t>IMG_9758</t>
  </si>
  <si>
    <t>AC37_056</t>
  </si>
  <si>
    <t>(   -10.301,   -57.594)</t>
  </si>
  <si>
    <t>IMG_9760</t>
  </si>
  <si>
    <t>Whistle</t>
  </si>
  <si>
    <t>AC40_055</t>
  </si>
  <si>
    <t>(    35.855,    61.158)</t>
  </si>
  <si>
    <t>IMG_9834</t>
  </si>
  <si>
    <t>L41</t>
  </si>
  <si>
    <t>L11</t>
  </si>
  <si>
    <t>Spectogram</t>
  </si>
  <si>
    <t>S12</t>
  </si>
  <si>
    <t>AC48_009</t>
  </si>
  <si>
    <t>L87</t>
  </si>
  <si>
    <t>L12</t>
  </si>
  <si>
    <t>(    62.001,   112.893)</t>
  </si>
  <si>
    <t>IMG_0031</t>
  </si>
  <si>
    <t>S15</t>
  </si>
  <si>
    <t>J46</t>
  </si>
  <si>
    <t>K21</t>
  </si>
  <si>
    <t>K18</t>
  </si>
  <si>
    <t>AC49_016</t>
  </si>
  <si>
    <t>Directly behind the boat</t>
  </si>
  <si>
    <t xml:space="preserve">S10 </t>
  </si>
  <si>
    <t>AC49_020</t>
  </si>
  <si>
    <t>(   101.250,    54.714)</t>
  </si>
  <si>
    <t>IMG_0088</t>
  </si>
  <si>
    <t>S6</t>
  </si>
  <si>
    <t>IMG_0250</t>
  </si>
  <si>
    <t>(   -17.165,   -14.721)</t>
  </si>
  <si>
    <t>AC53_008</t>
  </si>
  <si>
    <t>AC14_017</t>
  </si>
  <si>
    <t>AC14_001</t>
  </si>
  <si>
    <t>AC14_016</t>
  </si>
  <si>
    <t>N/a</t>
  </si>
  <si>
    <t>AC53_009</t>
  </si>
  <si>
    <t>J16</t>
  </si>
  <si>
    <t>IMG_0255</t>
  </si>
  <si>
    <t>( -40.574, -12.88)</t>
  </si>
  <si>
    <t>AC55_026</t>
  </si>
  <si>
    <t>13:49;14</t>
  </si>
  <si>
    <t>Min Frequency (Hz)Max Frequency</t>
  </si>
  <si>
    <t>Min Frequency (Hz)</t>
  </si>
  <si>
    <t>Max Frequency</t>
  </si>
  <si>
    <t>AC53_063</t>
  </si>
  <si>
    <t>AC55_044</t>
  </si>
  <si>
    <t>J19</t>
  </si>
  <si>
    <t>Mean</t>
  </si>
  <si>
    <t>CD</t>
  </si>
  <si>
    <t>Min</t>
  </si>
  <si>
    <t>Max</t>
  </si>
  <si>
    <t>Standard Deviation</t>
  </si>
  <si>
    <t>Call</t>
  </si>
  <si>
    <t>J-Pod</t>
  </si>
  <si>
    <t>K-Pod</t>
  </si>
  <si>
    <t>L-Pod</t>
  </si>
  <si>
    <t>???</t>
  </si>
  <si>
    <t xml:space="preserve">Standard Deviation </t>
  </si>
  <si>
    <t>S11</t>
  </si>
  <si>
    <t xml:space="preserve">M </t>
  </si>
  <si>
    <t>stdev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</si>
  <si>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</si>
  <si>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Varience</t>
  </si>
  <si>
    <t>Standard error</t>
  </si>
  <si>
    <t>Call Type</t>
  </si>
  <si>
    <t xml:space="preserve">unkown </t>
  </si>
  <si>
    <t>Aberrant</t>
  </si>
  <si>
    <t>A</t>
  </si>
  <si>
    <t>Max Frequency (Hz)</t>
  </si>
  <si>
    <t>Ford's Averages</t>
  </si>
  <si>
    <t>Data Collected Averages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</si>
</sst>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21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/>
    <xf numFmtId="0" fontId="0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Comparison Bewteen</a:t>
            </a:r>
            <a:r>
              <a:rPr lang="en-US" baseline="0"/>
              <a:t> Call Durations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Calls!$I$7</c:f>
              <c:strCache>
                <c:ptCount val="1"/>
                <c:pt idx="0">
                  <c:v>Data Collected Averages</c:v>
                </c:pt>
              </c:strCache>
            </c:strRef>
          </c:tx>
          <c:cat>
            <c:strRef>
              <c:f>Calls!$H$8:$H$12</c:f>
              <c:strCache>
                <c:ptCount val="5"/>
                <c:pt idx="0">
                  <c:v>S16</c:v>
                </c:pt>
                <c:pt idx="1">
                  <c:v>S10</c:v>
                </c:pt>
                <c:pt idx="2">
                  <c:v>S1</c:v>
                </c:pt>
                <c:pt idx="3">
                  <c:v>S17</c:v>
                </c:pt>
                <c:pt idx="4">
                  <c:v>S19</c:v>
                </c:pt>
              </c:strCache>
            </c:strRef>
          </c:cat>
          <c:val>
            <c:numRef>
              <c:f>Calls!$I$8:$I$12</c:f>
              <c:numCache>
                <c:formatCode>General</c:formatCode>
                <c:ptCount val="5"/>
                <c:pt idx="0">
                  <c:v>0.60699999999999998</c:v>
                </c:pt>
                <c:pt idx="1">
                  <c:v>1.9770000000000001</c:v>
                </c:pt>
                <c:pt idx="2">
                  <c:v>1.101</c:v>
                </c:pt>
                <c:pt idx="3">
                  <c:v>1.5469999999999999</c:v>
                </c:pt>
                <c:pt idx="4">
                  <c:v>0.86299999999999999</c:v>
                </c:pt>
              </c:numCache>
            </c:numRef>
          </c:val>
        </c:ser>
        <c:ser>
          <c:idx val="1"/>
          <c:order val="1"/>
          <c:tx>
            <c:strRef>
              <c:f>Calls!$J$7</c:f>
              <c:strCache>
                <c:ptCount val="1"/>
                <c:pt idx="0">
                  <c:v>Ford's Averages</c:v>
                </c:pt>
              </c:strCache>
            </c:strRef>
          </c:tx>
          <c:cat>
            <c:strRef>
              <c:f>Calls!$H$8:$H$12</c:f>
              <c:strCache>
                <c:ptCount val="5"/>
                <c:pt idx="0">
                  <c:v>S16</c:v>
                </c:pt>
                <c:pt idx="1">
                  <c:v>S10</c:v>
                </c:pt>
                <c:pt idx="2">
                  <c:v>S1</c:v>
                </c:pt>
                <c:pt idx="3">
                  <c:v>S17</c:v>
                </c:pt>
                <c:pt idx="4">
                  <c:v>S19</c:v>
                </c:pt>
              </c:strCache>
            </c:strRef>
          </c:cat>
          <c:val>
            <c:numRef>
              <c:f>Calls!$J$8:$J$12</c:f>
              <c:numCache>
                <c:formatCode>General</c:formatCode>
                <c:ptCount val="5"/>
                <c:pt idx="0">
                  <c:v>0.72899999999999998</c:v>
                </c:pt>
                <c:pt idx="1">
                  <c:v>2.1</c:v>
                </c:pt>
                <c:pt idx="2">
                  <c:v>0.88400000000000001</c:v>
                </c:pt>
                <c:pt idx="3">
                  <c:v>0.86299999999999999</c:v>
                </c:pt>
                <c:pt idx="4">
                  <c:v>0.73</c:v>
                </c:pt>
              </c:numCache>
            </c:numRef>
          </c:val>
        </c:ser>
        <c:dLbls/>
        <c:axId val="136718592"/>
        <c:axId val="138018816"/>
      </c:barChart>
      <c:catAx>
        <c:axId val="136718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Call Type</a:t>
                </a:r>
              </a:p>
            </c:rich>
          </c:tx>
          <c:layout/>
        </c:title>
        <c:majorTickMark val="none"/>
        <c:tickLblPos val="nextTo"/>
        <c:crossAx val="138018816"/>
        <c:crosses val="autoZero"/>
        <c:auto val="1"/>
        <c:lblAlgn val="ctr"/>
        <c:lblOffset val="100"/>
      </c:catAx>
      <c:valAx>
        <c:axId val="1380188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layout/>
        </c:title>
        <c:numFmt formatCode="General" sourceLinked="1"/>
        <c:tickLblPos val="nextTo"/>
        <c:crossAx val="13671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Comparison Between Call Durations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Calls!$I$7</c:f>
              <c:strCache>
                <c:ptCount val="1"/>
                <c:pt idx="0">
                  <c:v>Data Collected Averages</c:v>
                </c:pt>
              </c:strCache>
            </c:strRef>
          </c:tx>
          <c:cat>
            <c:strRef>
              <c:f>Calls!$H$8:$H$12</c:f>
              <c:strCache>
                <c:ptCount val="5"/>
                <c:pt idx="0">
                  <c:v>S16</c:v>
                </c:pt>
                <c:pt idx="1">
                  <c:v>S10</c:v>
                </c:pt>
                <c:pt idx="2">
                  <c:v>S1</c:v>
                </c:pt>
                <c:pt idx="3">
                  <c:v>S17</c:v>
                </c:pt>
                <c:pt idx="4">
                  <c:v>S19</c:v>
                </c:pt>
              </c:strCache>
            </c:strRef>
          </c:cat>
          <c:val>
            <c:numRef>
              <c:f>Calls!$I$8:$I$12</c:f>
              <c:numCache>
                <c:formatCode>General</c:formatCode>
                <c:ptCount val="5"/>
                <c:pt idx="0">
                  <c:v>0.60699999999999998</c:v>
                </c:pt>
                <c:pt idx="1">
                  <c:v>1.9770000000000001</c:v>
                </c:pt>
                <c:pt idx="2">
                  <c:v>1.101</c:v>
                </c:pt>
                <c:pt idx="3">
                  <c:v>1.5469999999999999</c:v>
                </c:pt>
                <c:pt idx="4">
                  <c:v>0.86299999999999999</c:v>
                </c:pt>
              </c:numCache>
            </c:numRef>
          </c:val>
        </c:ser>
        <c:ser>
          <c:idx val="1"/>
          <c:order val="1"/>
          <c:tx>
            <c:strRef>
              <c:f>Calls!$J$7</c:f>
              <c:strCache>
                <c:ptCount val="1"/>
                <c:pt idx="0">
                  <c:v>Ford's Averages</c:v>
                </c:pt>
              </c:strCache>
            </c:strRef>
          </c:tx>
          <c:cat>
            <c:strRef>
              <c:f>Calls!$H$8:$H$12</c:f>
              <c:strCache>
                <c:ptCount val="5"/>
                <c:pt idx="0">
                  <c:v>S16</c:v>
                </c:pt>
                <c:pt idx="1">
                  <c:v>S10</c:v>
                </c:pt>
                <c:pt idx="2">
                  <c:v>S1</c:v>
                </c:pt>
                <c:pt idx="3">
                  <c:v>S17</c:v>
                </c:pt>
                <c:pt idx="4">
                  <c:v>S19</c:v>
                </c:pt>
              </c:strCache>
            </c:strRef>
          </c:cat>
          <c:val>
            <c:numRef>
              <c:f>Calls!$J$8:$J$12</c:f>
              <c:numCache>
                <c:formatCode>General</c:formatCode>
                <c:ptCount val="5"/>
                <c:pt idx="0">
                  <c:v>0.72899999999999998</c:v>
                </c:pt>
                <c:pt idx="1">
                  <c:v>2.1</c:v>
                </c:pt>
                <c:pt idx="2">
                  <c:v>0.88400000000000001</c:v>
                </c:pt>
                <c:pt idx="3">
                  <c:v>0.86299999999999999</c:v>
                </c:pt>
                <c:pt idx="4">
                  <c:v>0.73</c:v>
                </c:pt>
              </c:numCache>
            </c:numRef>
          </c:val>
        </c:ser>
        <c:dLbls/>
        <c:axId val="145436672"/>
        <c:axId val="145438208"/>
      </c:barChart>
      <c:catAx>
        <c:axId val="145436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Call Type</a:t>
                </a:r>
              </a:p>
            </c:rich>
          </c:tx>
          <c:layout/>
        </c:title>
        <c:majorTickMark val="none"/>
        <c:tickLblPos val="nextTo"/>
        <c:crossAx val="145438208"/>
        <c:crosses val="autoZero"/>
        <c:auto val="1"/>
        <c:lblAlgn val="ctr"/>
        <c:lblOffset val="100"/>
      </c:catAx>
      <c:valAx>
        <c:axId val="145438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Time(Sec)</a:t>
                </a:r>
              </a:p>
            </c:rich>
          </c:tx>
          <c:layout/>
        </c:title>
        <c:numFmt formatCode="General" sourceLinked="1"/>
        <c:tickLblPos val="nextTo"/>
        <c:crossAx val="145436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S16 Minimum Frequency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Sheet5!$I$3:$I$4</c:f>
              <c:strCache>
                <c:ptCount val="1"/>
                <c:pt idx="0">
                  <c:v>S16 Min Frequency (Hz)</c:v>
                </c:pt>
              </c:strCache>
            </c:strRef>
          </c:tx>
          <c:dPt>
            <c:idx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spPr>
              <a:solidFill>
                <a:schemeClr val="accent4">
                  <a:lumMod val="75000"/>
                </a:schemeClr>
              </a:solidFill>
            </c:spPr>
          </c:dPt>
          <c:cat>
            <c:strRef>
              <c:f>Sheet5!$G$5:$G$9</c:f>
              <c:strCache>
                <c:ptCount val="5"/>
                <c:pt idx="0">
                  <c:v>J19</c:v>
                </c:pt>
                <c:pt idx="1">
                  <c:v>J34</c:v>
                </c:pt>
                <c:pt idx="2">
                  <c:v>J16</c:v>
                </c:pt>
                <c:pt idx="3">
                  <c:v>L87</c:v>
                </c:pt>
                <c:pt idx="4">
                  <c:v>K21</c:v>
                </c:pt>
              </c:strCache>
            </c:strRef>
          </c:cat>
          <c:val>
            <c:numRef>
              <c:f>Sheet5!$I$5:$I$9</c:f>
              <c:numCache>
                <c:formatCode>General</c:formatCode>
                <c:ptCount val="5"/>
                <c:pt idx="0">
                  <c:v>3764.71</c:v>
                </c:pt>
                <c:pt idx="1">
                  <c:v>3948.05</c:v>
                </c:pt>
                <c:pt idx="2">
                  <c:v>3831.32</c:v>
                </c:pt>
                <c:pt idx="3">
                  <c:v>2928.1</c:v>
                </c:pt>
                <c:pt idx="4">
                  <c:v>2337.66</c:v>
                </c:pt>
              </c:numCache>
            </c:numRef>
          </c:val>
        </c:ser>
        <c:dLbls/>
        <c:axId val="108057728"/>
        <c:axId val="108059264"/>
      </c:barChart>
      <c:catAx>
        <c:axId val="108057728"/>
        <c:scaling>
          <c:orientation val="minMax"/>
        </c:scaling>
        <c:axPos val="b"/>
        <c:majorTickMark val="none"/>
        <c:tickLblPos val="nextTo"/>
        <c:crossAx val="108059264"/>
        <c:crosses val="autoZero"/>
        <c:auto val="1"/>
        <c:lblAlgn val="ctr"/>
        <c:lblOffset val="100"/>
      </c:catAx>
      <c:valAx>
        <c:axId val="108059264"/>
        <c:scaling>
          <c:orientation val="minMax"/>
          <c:max val="60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Frquency (Hz)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805772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S16 Maximum Frequency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Sheet5!$H$3:$H$4</c:f>
              <c:strCache>
                <c:ptCount val="1"/>
                <c:pt idx="0">
                  <c:v>S16 Max Frequency (Hz)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dPt>
            <c:idx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Sheet5!$G$5:$G$9</c:f>
              <c:strCache>
                <c:ptCount val="5"/>
                <c:pt idx="0">
                  <c:v>J19</c:v>
                </c:pt>
                <c:pt idx="1">
                  <c:v>J34</c:v>
                </c:pt>
                <c:pt idx="2">
                  <c:v>J16</c:v>
                </c:pt>
                <c:pt idx="3">
                  <c:v>L87</c:v>
                </c:pt>
                <c:pt idx="4">
                  <c:v>K21</c:v>
                </c:pt>
              </c:strCache>
            </c:strRef>
          </c:cat>
          <c:val>
            <c:numRef>
              <c:f>Sheet5!$H$5:$H$9</c:f>
              <c:numCache>
                <c:formatCode>General</c:formatCode>
                <c:ptCount val="5"/>
                <c:pt idx="0">
                  <c:v>5019.6099999999997</c:v>
                </c:pt>
                <c:pt idx="1">
                  <c:v>4675.32</c:v>
                </c:pt>
                <c:pt idx="2">
                  <c:v>4675.32</c:v>
                </c:pt>
                <c:pt idx="3">
                  <c:v>3869.28</c:v>
                </c:pt>
                <c:pt idx="4">
                  <c:v>3181.82</c:v>
                </c:pt>
              </c:numCache>
            </c:numRef>
          </c:val>
        </c:ser>
        <c:axId val="140539392"/>
        <c:axId val="144422784"/>
      </c:barChart>
      <c:catAx>
        <c:axId val="140539392"/>
        <c:scaling>
          <c:orientation val="minMax"/>
        </c:scaling>
        <c:axPos val="b"/>
        <c:majorTickMark val="none"/>
        <c:tickLblPos val="nextTo"/>
        <c:crossAx val="144422784"/>
        <c:crosses val="autoZero"/>
        <c:auto val="1"/>
        <c:lblAlgn val="ctr"/>
        <c:lblOffset val="100"/>
      </c:catAx>
      <c:valAx>
        <c:axId val="144422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053939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9525</xdr:rowOff>
    </xdr:from>
    <xdr:to>
      <xdr:col>13</xdr:col>
      <xdr:colOff>1549279</xdr:colOff>
      <xdr:row>4</xdr:row>
      <xdr:rowOff>1387340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6975" y="2543175"/>
          <a:ext cx="1530229" cy="1377815"/>
        </a:xfrm>
        <a:prstGeom prst="rect">
          <a:avLst/>
        </a:prstGeom>
      </xdr:spPr>
    </xdr:pic>
    <xdr:clientData/>
  </xdr:twoCellAnchor>
  <xdr:twoCellAnchor editAs="oneCell">
    <xdr:from>
      <xdr:col>13</xdr:col>
      <xdr:colOff>135113</xdr:colOff>
      <xdr:row>1</xdr:row>
      <xdr:rowOff>47625</xdr:rowOff>
    </xdr:from>
    <xdr:to>
      <xdr:col>13</xdr:col>
      <xdr:colOff>1362075</xdr:colOff>
      <xdr:row>1</xdr:row>
      <xdr:rowOff>942975</xdr:rowOff>
    </xdr:to>
    <xdr:pic>
      <xdr:nvPicPr>
        <xdr:cNvPr id="5" name="Picture 4" descr="J1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03038" y="238125"/>
          <a:ext cx="1226962" cy="8953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</xdr:row>
      <xdr:rowOff>53515</xdr:rowOff>
    </xdr:from>
    <xdr:to>
      <xdr:col>16</xdr:col>
      <xdr:colOff>447674</xdr:colOff>
      <xdr:row>1</xdr:row>
      <xdr:rowOff>882649</xdr:rowOff>
    </xdr:to>
    <xdr:pic>
      <xdr:nvPicPr>
        <xdr:cNvPr id="6" name="Picture 5" descr="J19J4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96700" y="244015"/>
          <a:ext cx="2124074" cy="829134"/>
        </a:xfrm>
        <a:prstGeom prst="rect">
          <a:avLst/>
        </a:prstGeom>
      </xdr:spPr>
    </xdr:pic>
    <xdr:clientData/>
  </xdr:twoCellAnchor>
  <xdr:twoCellAnchor editAs="oneCell">
    <xdr:from>
      <xdr:col>13</xdr:col>
      <xdr:colOff>65677</xdr:colOff>
      <xdr:row>2</xdr:row>
      <xdr:rowOff>76200</xdr:rowOff>
    </xdr:from>
    <xdr:to>
      <xdr:col>13</xdr:col>
      <xdr:colOff>1509123</xdr:colOff>
      <xdr:row>2</xdr:row>
      <xdr:rowOff>1219200</xdr:rowOff>
    </xdr:to>
    <xdr:pic>
      <xdr:nvPicPr>
        <xdr:cNvPr id="7" name="Picture 6" descr="J1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33602" y="1371600"/>
          <a:ext cx="1443446" cy="1143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56663</xdr:colOff>
      <xdr:row>5</xdr:row>
      <xdr:rowOff>76200</xdr:rowOff>
    </xdr:from>
    <xdr:to>
      <xdr:col>13</xdr:col>
      <xdr:colOff>1489075</xdr:colOff>
      <xdr:row>5</xdr:row>
      <xdr:rowOff>1171575</xdr:rowOff>
    </xdr:to>
    <xdr:pic>
      <xdr:nvPicPr>
        <xdr:cNvPr id="8" name="Picture 7" descr="J3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124588" y="4029075"/>
          <a:ext cx="1432412" cy="109537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47626</xdr:colOff>
      <xdr:row>8</xdr:row>
      <xdr:rowOff>40336</xdr:rowOff>
    </xdr:from>
    <xdr:to>
      <xdr:col>13</xdr:col>
      <xdr:colOff>1514475</xdr:colOff>
      <xdr:row>8</xdr:row>
      <xdr:rowOff>1114425</xdr:rowOff>
    </xdr:to>
    <xdr:pic>
      <xdr:nvPicPr>
        <xdr:cNvPr id="13" name="Picture 12" descr="J28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115551" y="5202886"/>
          <a:ext cx="1466849" cy="1074089"/>
        </a:xfrm>
        <a:prstGeom prst="rect">
          <a:avLst/>
        </a:prstGeom>
      </xdr:spPr>
    </xdr:pic>
    <xdr:clientData/>
  </xdr:twoCellAnchor>
  <xdr:twoCellAnchor editAs="oneCell">
    <xdr:from>
      <xdr:col>13</xdr:col>
      <xdr:colOff>72283</xdr:colOff>
      <xdr:row>6</xdr:row>
      <xdr:rowOff>133349</xdr:rowOff>
    </xdr:from>
    <xdr:to>
      <xdr:col>13</xdr:col>
      <xdr:colOff>1444624</xdr:colOff>
      <xdr:row>6</xdr:row>
      <xdr:rowOff>1143000</xdr:rowOff>
    </xdr:to>
    <xdr:pic>
      <xdr:nvPicPr>
        <xdr:cNvPr id="14" name="Picture 13" descr="J3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140208" y="5295899"/>
          <a:ext cx="1372341" cy="1009651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123826</xdr:colOff>
      <xdr:row>7</xdr:row>
      <xdr:rowOff>28912</xdr:rowOff>
    </xdr:from>
    <xdr:to>
      <xdr:col>13</xdr:col>
      <xdr:colOff>1476376</xdr:colOff>
      <xdr:row>7</xdr:row>
      <xdr:rowOff>1152525</xdr:rowOff>
    </xdr:to>
    <xdr:pic>
      <xdr:nvPicPr>
        <xdr:cNvPr id="15" name="Picture 14" descr="L8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191751" y="6401137"/>
          <a:ext cx="1352550" cy="1123613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10</xdr:row>
      <xdr:rowOff>19050</xdr:rowOff>
    </xdr:from>
    <xdr:to>
      <xdr:col>13</xdr:col>
      <xdr:colOff>1523184</xdr:colOff>
      <xdr:row>10</xdr:row>
      <xdr:rowOff>1133475</xdr:rowOff>
    </xdr:to>
    <xdr:pic>
      <xdr:nvPicPr>
        <xdr:cNvPr id="16" name="Picture 15" descr="L8810092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115550" y="8743950"/>
          <a:ext cx="1475559" cy="1114425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104776</xdr:colOff>
      <xdr:row>11</xdr:row>
      <xdr:rowOff>59823</xdr:rowOff>
    </xdr:from>
    <xdr:to>
      <xdr:col>13</xdr:col>
      <xdr:colOff>1485900</xdr:colOff>
      <xdr:row>11</xdr:row>
      <xdr:rowOff>1276348</xdr:rowOff>
    </xdr:to>
    <xdr:pic>
      <xdr:nvPicPr>
        <xdr:cNvPr id="17" name="Picture 16" descr="J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172701" y="10003923"/>
          <a:ext cx="1381124" cy="1216525"/>
        </a:xfrm>
        <a:prstGeom prst="rect">
          <a:avLst/>
        </a:prstGeom>
      </xdr:spPr>
    </xdr:pic>
    <xdr:clientData/>
  </xdr:twoCellAnchor>
  <xdr:twoCellAnchor editAs="oneCell">
    <xdr:from>
      <xdr:col>13</xdr:col>
      <xdr:colOff>38099</xdr:colOff>
      <xdr:row>12</xdr:row>
      <xdr:rowOff>108953</xdr:rowOff>
    </xdr:from>
    <xdr:to>
      <xdr:col>13</xdr:col>
      <xdr:colOff>1457324</xdr:colOff>
      <xdr:row>12</xdr:row>
      <xdr:rowOff>1225549</xdr:rowOff>
    </xdr:to>
    <xdr:pic>
      <xdr:nvPicPr>
        <xdr:cNvPr id="18" name="Picture 17" descr="K1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106024" y="11396078"/>
          <a:ext cx="1419225" cy="1116596"/>
        </a:xfrm>
        <a:prstGeom prst="rect">
          <a:avLst/>
        </a:prstGeom>
      </xdr:spPr>
    </xdr:pic>
    <xdr:clientData/>
  </xdr:twoCellAnchor>
  <xdr:twoCellAnchor editAs="oneCell">
    <xdr:from>
      <xdr:col>13</xdr:col>
      <xdr:colOff>56351</xdr:colOff>
      <xdr:row>13</xdr:row>
      <xdr:rowOff>30729</xdr:rowOff>
    </xdr:from>
    <xdr:to>
      <xdr:col>13</xdr:col>
      <xdr:colOff>1466851</xdr:colOff>
      <xdr:row>13</xdr:row>
      <xdr:rowOff>1111249</xdr:rowOff>
    </xdr:to>
    <xdr:pic>
      <xdr:nvPicPr>
        <xdr:cNvPr id="19" name="Picture 18" descr="L9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124276" y="12622779"/>
          <a:ext cx="1410500" cy="108052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16</xdr:row>
      <xdr:rowOff>28576</xdr:rowOff>
    </xdr:from>
    <xdr:to>
      <xdr:col>10</xdr:col>
      <xdr:colOff>1181101</xdr:colOff>
      <xdr:row>16</xdr:row>
      <xdr:rowOff>1266826</xdr:rowOff>
    </xdr:to>
    <xdr:pic>
      <xdr:nvPicPr>
        <xdr:cNvPr id="20" name="Picture 19" descr="S12-L4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01100" y="14268451"/>
          <a:ext cx="1152526" cy="1238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16</xdr:row>
      <xdr:rowOff>38100</xdr:rowOff>
    </xdr:from>
    <xdr:to>
      <xdr:col>13</xdr:col>
      <xdr:colOff>1552575</xdr:colOff>
      <xdr:row>16</xdr:row>
      <xdr:rowOff>1355724</xdr:rowOff>
    </xdr:to>
    <xdr:pic>
      <xdr:nvPicPr>
        <xdr:cNvPr id="21" name="Picture 20" descr="L4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515850" y="14277975"/>
          <a:ext cx="1524000" cy="1317624"/>
        </a:xfrm>
        <a:prstGeom prst="rect">
          <a:avLst/>
        </a:prstGeom>
      </xdr:spPr>
    </xdr:pic>
    <xdr:clientData/>
  </xdr:twoCellAnchor>
  <xdr:twoCellAnchor editAs="oneCell">
    <xdr:from>
      <xdr:col>9</xdr:col>
      <xdr:colOff>1209674</xdr:colOff>
      <xdr:row>16</xdr:row>
      <xdr:rowOff>1428749</xdr:rowOff>
    </xdr:from>
    <xdr:to>
      <xdr:col>10</xdr:col>
      <xdr:colOff>1200150</xdr:colOff>
      <xdr:row>17</xdr:row>
      <xdr:rowOff>1209674</xdr:rowOff>
    </xdr:to>
    <xdr:pic>
      <xdr:nvPicPr>
        <xdr:cNvPr id="22" name="Picture 21" descr="S16_L8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772524" y="15668624"/>
          <a:ext cx="1200151" cy="1209675"/>
        </a:xfrm>
        <a:prstGeom prst="rect">
          <a:avLst/>
        </a:prstGeom>
      </xdr:spPr>
    </xdr:pic>
    <xdr:clientData/>
  </xdr:twoCellAnchor>
  <xdr:twoCellAnchor editAs="oneCell">
    <xdr:from>
      <xdr:col>13</xdr:col>
      <xdr:colOff>27901</xdr:colOff>
      <xdr:row>17</xdr:row>
      <xdr:rowOff>19050</xdr:rowOff>
    </xdr:from>
    <xdr:to>
      <xdr:col>13</xdr:col>
      <xdr:colOff>1552574</xdr:colOff>
      <xdr:row>18</xdr:row>
      <xdr:rowOff>28575</xdr:rowOff>
    </xdr:to>
    <xdr:pic>
      <xdr:nvPicPr>
        <xdr:cNvPr id="23" name="Picture 22" descr="L8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515176" y="15687675"/>
          <a:ext cx="1524673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104775</xdr:rowOff>
    </xdr:from>
    <xdr:to>
      <xdr:col>6</xdr:col>
      <xdr:colOff>228600</xdr:colOff>
      <xdr:row>12</xdr:row>
      <xdr:rowOff>57150</xdr:rowOff>
    </xdr:to>
    <xdr:sp macro="" textlink="">
      <xdr:nvSpPr>
        <xdr:cNvPr id="2" name="TextBox 1"/>
        <xdr:cNvSpPr txBox="1"/>
      </xdr:nvSpPr>
      <xdr:spPr>
        <a:xfrm>
          <a:off x="504825" y="104775"/>
          <a:ext cx="3381375" cy="2238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Coordinates</a:t>
          </a:r>
          <a:r>
            <a:rPr lang="en-US" sz="1100" baseline="0"/>
            <a:t> are based off the port stern of the boat as 0,0 on an x,y axis. This is also where the array is launched. The CRT is off the starboard stern.</a:t>
          </a:r>
        </a:p>
        <a:p>
          <a:endParaRPr lang="en-US" sz="1100" baseline="0"/>
        </a:p>
        <a:p>
          <a:r>
            <a:rPr lang="en-US" sz="1100" baseline="0"/>
            <a:t>Call Measurements: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15</xdr:row>
      <xdr:rowOff>142875</xdr:rowOff>
    </xdr:from>
    <xdr:to>
      <xdr:col>9</xdr:col>
      <xdr:colOff>695325</xdr:colOff>
      <xdr:row>30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6</xdr:row>
      <xdr:rowOff>19050</xdr:rowOff>
    </xdr:from>
    <xdr:to>
      <xdr:col>10</xdr:col>
      <xdr:colOff>171450</xdr:colOff>
      <xdr:row>20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32</xdr:row>
      <xdr:rowOff>57150</xdr:rowOff>
    </xdr:from>
    <xdr:to>
      <xdr:col>11</xdr:col>
      <xdr:colOff>57150</xdr:colOff>
      <xdr:row>48</xdr:row>
      <xdr:rowOff>57150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333375</xdr:colOff>
      <xdr:row>13</xdr:row>
      <xdr:rowOff>180975</xdr:rowOff>
    </xdr:from>
    <xdr:to>
      <xdr:col>18</xdr:col>
      <xdr:colOff>28575</xdr:colOff>
      <xdr:row>28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pane ySplit="1" topLeftCell="A20" activePane="bottomLeft" state="frozen"/>
      <selection pane="bottomLeft" activeCell="H24" sqref="H24:J24"/>
    </sheetView>
  </sheetViews>
  <sheetFormatPr defaultRowHeight="15"/>
  <cols>
    <col min="1" max="1" width="7.140625" customWidth="1"/>
    <col min="2" max="3" width="8.85546875" customWidth="1"/>
    <col min="4" max="4" width="12.85546875" customWidth="1"/>
    <col min="5" max="5" width="13.5703125" customWidth="1"/>
    <col min="8" max="8" width="16.5703125" style="8" customWidth="1"/>
    <col min="9" max="10" width="18.140625" style="8" customWidth="1"/>
    <col min="11" max="11" width="18.140625" style="11" customWidth="1"/>
    <col min="12" max="12" width="22.5703125" customWidth="1"/>
    <col min="13" max="13" width="15" customWidth="1"/>
    <col min="14" max="14" width="23.42578125" customWidth="1"/>
    <col min="15" max="15" width="17" customWidth="1"/>
  </cols>
  <sheetData>
    <row r="1" spans="1:14" s="1" customFormat="1">
      <c r="A1" s="1" t="s">
        <v>0</v>
      </c>
      <c r="B1" s="1" t="s">
        <v>4</v>
      </c>
      <c r="C1" s="1" t="s">
        <v>13</v>
      </c>
      <c r="D1" s="1" t="s">
        <v>3</v>
      </c>
      <c r="E1" s="1" t="s">
        <v>1</v>
      </c>
      <c r="F1" s="1" t="s">
        <v>2</v>
      </c>
      <c r="G1" s="1" t="s">
        <v>6</v>
      </c>
      <c r="H1" s="6" t="s">
        <v>38</v>
      </c>
      <c r="I1" s="6" t="s">
        <v>111</v>
      </c>
      <c r="J1" s="6"/>
      <c r="K1" s="9" t="s">
        <v>80</v>
      </c>
      <c r="L1" s="1" t="s">
        <v>5</v>
      </c>
      <c r="M1" s="1" t="s">
        <v>11</v>
      </c>
      <c r="N1" s="1" t="s">
        <v>19</v>
      </c>
    </row>
    <row r="2" spans="1:14" s="2" customFormat="1" ht="87" customHeight="1">
      <c r="A2" s="2" t="s">
        <v>22</v>
      </c>
      <c r="B2" s="2" t="s">
        <v>8</v>
      </c>
      <c r="C2" s="2" t="s">
        <v>23</v>
      </c>
      <c r="D2" s="3">
        <v>40435</v>
      </c>
      <c r="E2" s="4">
        <v>0.47847222222222219</v>
      </c>
      <c r="F2" s="2" t="s">
        <v>24</v>
      </c>
      <c r="G2" s="2" t="s">
        <v>27</v>
      </c>
      <c r="H2" s="7">
        <v>0.48809999999999998</v>
      </c>
      <c r="I2" s="7">
        <v>3764.71</v>
      </c>
      <c r="J2" s="7">
        <v>5019.6099999999997</v>
      </c>
      <c r="K2" s="10"/>
      <c r="L2" s="2" t="s">
        <v>25</v>
      </c>
      <c r="M2" s="2" t="s">
        <v>26</v>
      </c>
    </row>
    <row r="3" spans="1:14" s="2" customFormat="1" ht="97.5" customHeight="1">
      <c r="A3" s="2" t="s">
        <v>28</v>
      </c>
      <c r="B3" s="2" t="s">
        <v>29</v>
      </c>
      <c r="C3" s="2" t="s">
        <v>20</v>
      </c>
      <c r="D3" s="3">
        <v>40435</v>
      </c>
      <c r="E3" s="4">
        <v>0.47916666666666669</v>
      </c>
      <c r="F3" s="2" t="s">
        <v>30</v>
      </c>
      <c r="G3" s="2" t="s">
        <v>31</v>
      </c>
      <c r="H3" s="7">
        <v>1.2416</v>
      </c>
      <c r="I3" s="7">
        <v>3607.84</v>
      </c>
      <c r="J3" s="7">
        <v>4705.88</v>
      </c>
      <c r="K3" s="10"/>
      <c r="L3" s="2" t="s">
        <v>32</v>
      </c>
      <c r="M3" s="2" t="s">
        <v>33</v>
      </c>
    </row>
    <row r="4" spans="1:14" s="2" customFormat="1" ht="97.5" customHeight="1">
      <c r="A4" s="2" t="s">
        <v>7</v>
      </c>
      <c r="B4" s="2" t="s">
        <v>8</v>
      </c>
      <c r="C4" s="2" t="s">
        <v>14</v>
      </c>
      <c r="D4" s="3">
        <v>40436</v>
      </c>
      <c r="E4" s="4">
        <v>0.52361111111111114</v>
      </c>
      <c r="F4" s="2" t="s">
        <v>9</v>
      </c>
      <c r="G4" s="2" t="s">
        <v>56</v>
      </c>
      <c r="H4" s="7">
        <v>1.1580699999999999</v>
      </c>
      <c r="I4" s="7">
        <v>4026.14</v>
      </c>
      <c r="J4" s="7">
        <v>5751.63</v>
      </c>
      <c r="K4" s="10"/>
    </row>
    <row r="5" spans="1:14" s="2" customFormat="1" ht="111.75" customHeight="1">
      <c r="A5" s="2" t="s">
        <v>7</v>
      </c>
      <c r="B5" s="2" t="s">
        <v>8</v>
      </c>
      <c r="C5" s="2" t="s">
        <v>14</v>
      </c>
      <c r="D5" s="3">
        <v>40436</v>
      </c>
      <c r="E5" s="4">
        <v>0.55833333333333335</v>
      </c>
      <c r="F5" s="2" t="s">
        <v>9</v>
      </c>
      <c r="G5" s="2" t="s">
        <v>87</v>
      </c>
      <c r="H5" s="7">
        <v>0.511019</v>
      </c>
      <c r="I5" s="7">
        <v>3816.99</v>
      </c>
      <c r="J5" s="7">
        <v>6222.22</v>
      </c>
      <c r="K5" s="10"/>
      <c r="L5" s="2" t="s">
        <v>10</v>
      </c>
      <c r="M5" s="5" t="s">
        <v>12</v>
      </c>
    </row>
    <row r="6" spans="1:14" s="2" customFormat="1" ht="95.25" customHeight="1">
      <c r="A6" s="2" t="s">
        <v>34</v>
      </c>
      <c r="B6" s="2" t="s">
        <v>35</v>
      </c>
      <c r="C6" s="2" t="s">
        <v>14</v>
      </c>
      <c r="D6" s="3">
        <v>40436</v>
      </c>
      <c r="E6" s="4">
        <v>0.59097222222222223</v>
      </c>
      <c r="F6" s="2" t="s">
        <v>101</v>
      </c>
      <c r="G6" s="2" t="s">
        <v>27</v>
      </c>
      <c r="H6" s="7">
        <v>0.465258</v>
      </c>
      <c r="I6" s="7">
        <v>3948.05</v>
      </c>
      <c r="J6" s="7">
        <v>4675.32</v>
      </c>
      <c r="K6" s="10"/>
      <c r="L6" s="2" t="s">
        <v>36</v>
      </c>
      <c r="M6" s="2" t="s">
        <v>37</v>
      </c>
    </row>
    <row r="7" spans="1:14" s="2" customFormat="1" ht="95.25" customHeight="1">
      <c r="A7" s="2" t="s">
        <v>39</v>
      </c>
      <c r="B7" s="2" t="s">
        <v>29</v>
      </c>
      <c r="C7" s="2" t="s">
        <v>20</v>
      </c>
      <c r="D7" s="3">
        <v>40436</v>
      </c>
      <c r="E7" s="4">
        <v>0.59027777777777779</v>
      </c>
      <c r="F7" s="2" t="s">
        <v>103</v>
      </c>
      <c r="G7" s="2" t="s">
        <v>42</v>
      </c>
      <c r="H7" s="7">
        <v>0.91188899999999995</v>
      </c>
      <c r="I7" s="7">
        <v>4248.37</v>
      </c>
      <c r="J7" s="7">
        <v>5228.76</v>
      </c>
      <c r="K7" s="10"/>
      <c r="L7" s="2" t="s">
        <v>40</v>
      </c>
      <c r="M7" s="2" t="s">
        <v>41</v>
      </c>
    </row>
    <row r="8" spans="1:14" s="2" customFormat="1" ht="95.25" customHeight="1">
      <c r="A8" s="2" t="s">
        <v>45</v>
      </c>
      <c r="B8" s="2" t="s">
        <v>46</v>
      </c>
      <c r="C8" s="2" t="s">
        <v>14</v>
      </c>
      <c r="D8" s="3">
        <v>40436</v>
      </c>
      <c r="E8" s="4">
        <v>0.57986111111111105</v>
      </c>
      <c r="F8" s="2" t="s">
        <v>102</v>
      </c>
      <c r="G8" s="2" t="s">
        <v>47</v>
      </c>
      <c r="H8" s="7">
        <v>1.172242</v>
      </c>
      <c r="I8" s="7">
        <v>4117.6499999999996</v>
      </c>
      <c r="J8" s="7">
        <v>5882.35</v>
      </c>
      <c r="K8" s="10"/>
      <c r="L8" s="2" t="s">
        <v>44</v>
      </c>
      <c r="M8" s="2" t="s">
        <v>43</v>
      </c>
    </row>
    <row r="9" spans="1:14" s="2" customFormat="1" ht="90" customHeight="1">
      <c r="A9" s="2" t="s">
        <v>15</v>
      </c>
      <c r="B9" s="2" t="s">
        <v>21</v>
      </c>
      <c r="C9" s="2" t="s">
        <v>20</v>
      </c>
      <c r="D9" s="3">
        <v>40437</v>
      </c>
      <c r="E9" s="4">
        <v>0.57708333333333328</v>
      </c>
      <c r="F9" s="2" t="s">
        <v>16</v>
      </c>
      <c r="G9" s="2" t="s">
        <v>74</v>
      </c>
      <c r="H9" s="7" t="s">
        <v>104</v>
      </c>
      <c r="I9" s="7" t="s">
        <v>104</v>
      </c>
      <c r="J9" s="7" t="s">
        <v>104</v>
      </c>
      <c r="K9" s="10"/>
      <c r="L9" s="2" t="s">
        <v>17</v>
      </c>
      <c r="M9" s="2" t="s">
        <v>18</v>
      </c>
    </row>
    <row r="10" spans="1:14" s="2" customFormat="1" ht="90" customHeight="1">
      <c r="A10" s="2" t="s">
        <v>88</v>
      </c>
      <c r="B10" s="2" t="s">
        <v>21</v>
      </c>
      <c r="C10" s="2" t="s">
        <v>20</v>
      </c>
      <c r="D10" s="3">
        <v>40437</v>
      </c>
      <c r="E10" s="4">
        <v>0.62013888888888891</v>
      </c>
      <c r="G10" s="2" t="s">
        <v>42</v>
      </c>
      <c r="H10" s="7">
        <v>1.4285479999999999</v>
      </c>
      <c r="I10" s="7">
        <v>3529.41</v>
      </c>
      <c r="J10" s="7">
        <v>4705.88</v>
      </c>
      <c r="K10" s="10"/>
    </row>
    <row r="11" spans="1:14" s="2" customFormat="1" ht="96" customHeight="1">
      <c r="A11" s="2" t="s">
        <v>45</v>
      </c>
      <c r="B11" s="2" t="s">
        <v>46</v>
      </c>
      <c r="C11" s="2" t="s">
        <v>14</v>
      </c>
      <c r="D11" s="3">
        <v>40441</v>
      </c>
      <c r="E11" s="4">
        <v>0.65138888888888891</v>
      </c>
      <c r="F11" s="2" t="s">
        <v>48</v>
      </c>
      <c r="G11" s="2" t="s">
        <v>51</v>
      </c>
      <c r="H11" s="7">
        <v>0.86678999999999995</v>
      </c>
      <c r="I11" s="7">
        <v>4675.32</v>
      </c>
      <c r="J11" s="7">
        <v>6103.9</v>
      </c>
      <c r="K11" s="10"/>
      <c r="L11" s="2" t="s">
        <v>49</v>
      </c>
      <c r="M11" s="2" t="s">
        <v>50</v>
      </c>
    </row>
    <row r="12" spans="1:14" s="2" customFormat="1" ht="105.75" customHeight="1">
      <c r="A12" s="2" t="s">
        <v>52</v>
      </c>
      <c r="B12" s="2" t="s">
        <v>8</v>
      </c>
      <c r="C12" s="2" t="s">
        <v>20</v>
      </c>
      <c r="D12" s="3">
        <v>40441</v>
      </c>
      <c r="E12" s="4">
        <v>0.65833333333333333</v>
      </c>
      <c r="F12" s="2" t="s">
        <v>53</v>
      </c>
      <c r="G12" s="2" t="s">
        <v>56</v>
      </c>
      <c r="H12" s="7">
        <v>1.9663619999999999</v>
      </c>
      <c r="I12" s="7">
        <v>1974.03</v>
      </c>
      <c r="J12" s="7">
        <v>3324.68</v>
      </c>
      <c r="K12" s="10"/>
      <c r="L12" s="2" t="s">
        <v>54</v>
      </c>
      <c r="M12" s="2" t="s">
        <v>55</v>
      </c>
    </row>
    <row r="13" spans="1:14" s="2" customFormat="1" ht="102.75" customHeight="1">
      <c r="A13" s="2" t="s">
        <v>57</v>
      </c>
      <c r="B13" s="2" t="s">
        <v>58</v>
      </c>
      <c r="C13" s="2" t="s">
        <v>20</v>
      </c>
      <c r="D13" s="3">
        <v>40441</v>
      </c>
      <c r="E13" s="4">
        <v>0.6645833333333333</v>
      </c>
      <c r="F13" s="2" t="s">
        <v>59</v>
      </c>
      <c r="G13" s="2" t="s">
        <v>47</v>
      </c>
      <c r="H13" s="7">
        <v>1.9218420000000001</v>
      </c>
      <c r="I13" s="7">
        <v>4000</v>
      </c>
      <c r="J13" s="7">
        <v>5298.7</v>
      </c>
      <c r="K13" s="10"/>
      <c r="L13" s="2" t="s">
        <v>61</v>
      </c>
      <c r="M13" s="2" t="s">
        <v>60</v>
      </c>
    </row>
    <row r="14" spans="1:14" s="2" customFormat="1" ht="99.75" customHeight="1">
      <c r="A14" s="2" t="s">
        <v>65</v>
      </c>
      <c r="B14" s="2" t="s">
        <v>66</v>
      </c>
      <c r="C14" s="2" t="s">
        <v>14</v>
      </c>
      <c r="D14" s="3">
        <v>40442</v>
      </c>
      <c r="E14" s="4">
        <v>0.65555555555555556</v>
      </c>
      <c r="F14" s="2" t="s">
        <v>62</v>
      </c>
      <c r="G14" s="2" t="s">
        <v>67</v>
      </c>
      <c r="H14" s="7">
        <v>0.92330100000000004</v>
      </c>
      <c r="I14" s="7">
        <v>3660.13</v>
      </c>
      <c r="J14" s="7">
        <v>7477.12</v>
      </c>
      <c r="K14" s="10"/>
      <c r="L14" s="2" t="s">
        <v>64</v>
      </c>
      <c r="M14" s="2" t="s">
        <v>63</v>
      </c>
    </row>
    <row r="15" spans="1:14" s="2" customFormat="1" ht="75" customHeight="1">
      <c r="A15" s="2" t="s">
        <v>65</v>
      </c>
      <c r="B15" s="2" t="s">
        <v>66</v>
      </c>
      <c r="C15" s="2" t="s">
        <v>14</v>
      </c>
      <c r="D15" s="3">
        <v>40442</v>
      </c>
      <c r="E15" s="4">
        <v>0.66180555555555554</v>
      </c>
      <c r="F15" s="2" t="s">
        <v>68</v>
      </c>
      <c r="G15" s="2" t="s">
        <v>67</v>
      </c>
      <c r="H15" s="7">
        <v>1.4534</v>
      </c>
      <c r="I15" s="7">
        <v>4836.6000000000004</v>
      </c>
      <c r="J15" s="7">
        <v>9150.33</v>
      </c>
      <c r="K15" s="10"/>
      <c r="L15" s="2" t="s">
        <v>69</v>
      </c>
      <c r="M15" s="2" t="s">
        <v>70</v>
      </c>
    </row>
    <row r="16" spans="1:14" s="2" customFormat="1" ht="74.25" customHeight="1">
      <c r="A16" s="2" t="s">
        <v>65</v>
      </c>
      <c r="B16" s="2" t="s">
        <v>66</v>
      </c>
      <c r="C16" s="2" t="s">
        <v>14</v>
      </c>
      <c r="D16" s="3">
        <v>40442</v>
      </c>
      <c r="E16" s="4">
        <v>0.67361111111111116</v>
      </c>
      <c r="F16" s="2" t="s">
        <v>71</v>
      </c>
      <c r="G16" s="2" t="s">
        <v>67</v>
      </c>
      <c r="H16" s="7">
        <v>0.66559999999999997</v>
      </c>
      <c r="I16" s="7">
        <v>4901.96</v>
      </c>
      <c r="J16" s="7">
        <v>6078.43</v>
      </c>
      <c r="K16" s="10"/>
      <c r="L16" s="2" t="s">
        <v>72</v>
      </c>
      <c r="M16" s="2" t="s">
        <v>73</v>
      </c>
    </row>
    <row r="17" spans="1:13" s="2" customFormat="1" ht="112.5" customHeight="1">
      <c r="A17" s="2" t="s">
        <v>78</v>
      </c>
      <c r="B17" s="2" t="s">
        <v>79</v>
      </c>
      <c r="C17" s="2" t="s">
        <v>14</v>
      </c>
      <c r="D17" s="3">
        <v>40443</v>
      </c>
      <c r="E17" s="4">
        <v>0.53472222222222221</v>
      </c>
      <c r="F17" s="2" t="s">
        <v>75</v>
      </c>
      <c r="G17" s="2" t="s">
        <v>81</v>
      </c>
      <c r="H17" s="7">
        <v>0.53760399999999997</v>
      </c>
      <c r="I17" s="7">
        <v>2909.09</v>
      </c>
      <c r="J17" s="7">
        <v>4051.95</v>
      </c>
      <c r="K17" s="10"/>
      <c r="L17" s="2" t="s">
        <v>76</v>
      </c>
      <c r="M17" s="2" t="s">
        <v>77</v>
      </c>
    </row>
    <row r="18" spans="1:13" s="2" customFormat="1" ht="97.5" customHeight="1">
      <c r="A18" s="2" t="s">
        <v>83</v>
      </c>
      <c r="B18" s="2" t="s">
        <v>84</v>
      </c>
      <c r="C18" s="2" t="s">
        <v>14</v>
      </c>
      <c r="D18" s="3">
        <v>40454</v>
      </c>
      <c r="E18" s="4">
        <v>0.60972222222222217</v>
      </c>
      <c r="F18" s="2" t="s">
        <v>82</v>
      </c>
      <c r="G18" s="2" t="s">
        <v>27</v>
      </c>
      <c r="H18" s="7">
        <v>0.83610300000000004</v>
      </c>
      <c r="I18" s="7">
        <v>2928.1</v>
      </c>
      <c r="J18" s="7">
        <v>3869.28</v>
      </c>
      <c r="K18" s="10"/>
      <c r="L18" s="2" t="s">
        <v>85</v>
      </c>
      <c r="M18" s="2" t="s">
        <v>86</v>
      </c>
    </row>
    <row r="19" spans="1:13" s="2" customFormat="1" ht="91.5" customHeight="1">
      <c r="A19" s="2" t="s">
        <v>89</v>
      </c>
      <c r="B19" s="2" t="s">
        <v>90</v>
      </c>
      <c r="C19" s="2" t="s">
        <v>14</v>
      </c>
      <c r="D19" s="3">
        <v>40454</v>
      </c>
      <c r="E19" s="4">
        <v>0.64861111111111114</v>
      </c>
      <c r="F19" s="2" t="s">
        <v>91</v>
      </c>
      <c r="G19" s="2" t="s">
        <v>93</v>
      </c>
      <c r="H19" s="7">
        <v>2.8065498999999998</v>
      </c>
      <c r="I19" s="7">
        <v>2077.92</v>
      </c>
      <c r="J19" s="7">
        <v>4220.78</v>
      </c>
      <c r="K19" s="10"/>
      <c r="L19" s="2" t="s">
        <v>92</v>
      </c>
    </row>
    <row r="20" spans="1:13" s="2" customFormat="1" ht="83.25" customHeight="1">
      <c r="A20" s="2" t="s">
        <v>89</v>
      </c>
      <c r="B20" s="2" t="s">
        <v>90</v>
      </c>
      <c r="C20" s="2" t="s">
        <v>14</v>
      </c>
      <c r="D20" s="3">
        <v>40454</v>
      </c>
      <c r="E20" s="4">
        <v>0.65138888888888891</v>
      </c>
      <c r="F20" s="2" t="s">
        <v>94</v>
      </c>
      <c r="G20" s="2" t="s">
        <v>27</v>
      </c>
      <c r="H20" s="7">
        <v>0.55007799999999996</v>
      </c>
      <c r="I20" s="7">
        <v>2337.66</v>
      </c>
      <c r="J20" s="7">
        <v>3181.82</v>
      </c>
      <c r="K20" s="10"/>
      <c r="L20" s="2" t="s">
        <v>95</v>
      </c>
      <c r="M20" s="2" t="s">
        <v>96</v>
      </c>
    </row>
    <row r="21" spans="1:13" s="2" customFormat="1" ht="96" customHeight="1">
      <c r="A21" s="2" t="s">
        <v>29</v>
      </c>
      <c r="B21" s="2" t="s">
        <v>29</v>
      </c>
      <c r="C21" s="2" t="s">
        <v>20</v>
      </c>
      <c r="D21" s="3">
        <v>40457</v>
      </c>
      <c r="E21" s="4">
        <v>0.61944444444444446</v>
      </c>
      <c r="F21" s="2" t="s">
        <v>100</v>
      </c>
      <c r="G21" s="2" t="s">
        <v>97</v>
      </c>
      <c r="H21" s="7">
        <v>0.66126099999999999</v>
      </c>
      <c r="I21" s="7">
        <v>4117.6499999999996</v>
      </c>
      <c r="J21" s="7">
        <v>5228.76</v>
      </c>
      <c r="K21" s="10"/>
      <c r="L21" s="2" t="s">
        <v>99</v>
      </c>
      <c r="M21" s="2" t="s">
        <v>98</v>
      </c>
    </row>
    <row r="22" spans="1:13" s="2" customFormat="1">
      <c r="A22" s="2" t="s">
        <v>106</v>
      </c>
      <c r="B22" s="2" t="s">
        <v>106</v>
      </c>
      <c r="C22" s="2" t="s">
        <v>20</v>
      </c>
      <c r="D22" s="3">
        <v>40457</v>
      </c>
      <c r="E22" s="4">
        <v>0.62083333333333335</v>
      </c>
      <c r="F22" s="2" t="s">
        <v>105</v>
      </c>
      <c r="G22" s="2" t="s">
        <v>27</v>
      </c>
      <c r="H22" s="7">
        <v>0.69484100000000004</v>
      </c>
      <c r="I22" s="7">
        <v>3831.32</v>
      </c>
      <c r="J22" s="7">
        <v>4675.32</v>
      </c>
      <c r="K22" s="10"/>
      <c r="L22" s="2" t="s">
        <v>108</v>
      </c>
      <c r="M22" s="2" t="s">
        <v>107</v>
      </c>
    </row>
    <row r="23" spans="1:13" s="2" customFormat="1">
      <c r="A23" s="2" t="s">
        <v>7</v>
      </c>
      <c r="B23" s="2" t="s">
        <v>8</v>
      </c>
      <c r="C23" s="2" t="s">
        <v>14</v>
      </c>
      <c r="D23" s="3">
        <v>40457</v>
      </c>
      <c r="E23" s="4">
        <v>0.65833333333333333</v>
      </c>
      <c r="F23" s="2" t="s">
        <v>114</v>
      </c>
      <c r="G23" s="2" t="s">
        <v>128</v>
      </c>
      <c r="H23" s="7">
        <v>1.30985</v>
      </c>
      <c r="I23" s="7">
        <v>4183.01</v>
      </c>
      <c r="J23" s="7">
        <v>6209.15</v>
      </c>
      <c r="K23" s="10"/>
    </row>
    <row r="24" spans="1:13" s="2" customFormat="1">
      <c r="A24" s="2" t="s">
        <v>7</v>
      </c>
      <c r="B24" s="2" t="s">
        <v>8</v>
      </c>
      <c r="C24" s="2" t="s">
        <v>14</v>
      </c>
      <c r="D24" s="3">
        <v>40457</v>
      </c>
      <c r="E24" s="4">
        <v>0.65833333333333333</v>
      </c>
      <c r="F24" s="2" t="s">
        <v>114</v>
      </c>
      <c r="G24" s="2" t="s">
        <v>42</v>
      </c>
      <c r="H24" s="7">
        <v>0.96214</v>
      </c>
      <c r="I24" s="7">
        <v>2141.85</v>
      </c>
      <c r="J24" s="7">
        <v>4155.84</v>
      </c>
      <c r="K24" s="10"/>
    </row>
    <row r="25" spans="1:13" s="2" customFormat="1">
      <c r="A25" s="2" t="s">
        <v>89</v>
      </c>
      <c r="B25" s="2" t="s">
        <v>90</v>
      </c>
      <c r="C25" s="2" t="s">
        <v>14</v>
      </c>
      <c r="D25" s="3">
        <v>40458</v>
      </c>
      <c r="E25" s="12">
        <v>0.56883101851851847</v>
      </c>
      <c r="F25" s="2" t="s">
        <v>109</v>
      </c>
      <c r="G25" s="2" t="s">
        <v>126</v>
      </c>
      <c r="H25" s="7">
        <v>0.91463300000000003</v>
      </c>
      <c r="I25" s="7">
        <v>2405.23</v>
      </c>
      <c r="J25" s="7">
        <v>5437.91</v>
      </c>
      <c r="K25" s="10"/>
    </row>
    <row r="26" spans="1:13" s="2" customFormat="1">
      <c r="A26" s="2" t="s">
        <v>89</v>
      </c>
      <c r="B26" s="2" t="s">
        <v>90</v>
      </c>
      <c r="C26" s="2" t="s">
        <v>14</v>
      </c>
      <c r="D26" s="3">
        <v>40458</v>
      </c>
      <c r="E26" s="4" t="s">
        <v>110</v>
      </c>
      <c r="F26" s="2" t="s">
        <v>109</v>
      </c>
      <c r="G26" s="2" t="s">
        <v>126</v>
      </c>
      <c r="H26" s="7">
        <v>0.61921199999999998</v>
      </c>
      <c r="I26" s="7">
        <v>3071.9</v>
      </c>
      <c r="J26" s="7">
        <v>5555.56</v>
      </c>
      <c r="K26" s="10"/>
    </row>
    <row r="27" spans="1:13" s="2" customFormat="1">
      <c r="A27" s="2" t="s">
        <v>89</v>
      </c>
      <c r="B27" s="2" t="s">
        <v>90</v>
      </c>
      <c r="C27" s="2" t="s">
        <v>14</v>
      </c>
      <c r="D27" s="3">
        <v>40458</v>
      </c>
      <c r="E27" s="12">
        <v>0.57604166666666667</v>
      </c>
      <c r="F27" s="2" t="s">
        <v>109</v>
      </c>
      <c r="G27" s="2" t="s">
        <v>126</v>
      </c>
      <c r="H27" s="7">
        <v>0.86829400000000001</v>
      </c>
      <c r="I27" s="7">
        <v>3896.1</v>
      </c>
      <c r="J27" s="7">
        <v>5714.29</v>
      </c>
      <c r="K27" s="10"/>
    </row>
    <row r="28" spans="1:13" s="2" customFormat="1">
      <c r="A28" s="2" t="s">
        <v>89</v>
      </c>
      <c r="B28" s="2" t="s">
        <v>90</v>
      </c>
      <c r="C28" s="2" t="s">
        <v>14</v>
      </c>
      <c r="D28" s="3">
        <v>40458</v>
      </c>
      <c r="E28" s="4">
        <v>0.58819444444444446</v>
      </c>
      <c r="F28" s="2" t="s">
        <v>115</v>
      </c>
      <c r="G28" s="2" t="s">
        <v>67</v>
      </c>
      <c r="H28" s="7">
        <v>0.40569</v>
      </c>
      <c r="I28" s="7">
        <v>50564.94</v>
      </c>
      <c r="J28" s="7">
        <v>8181.82</v>
      </c>
      <c r="K2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6" sqref="E26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9"/>
  <sheetViews>
    <sheetView tabSelected="1" topLeftCell="C1" workbookViewId="0">
      <selection activeCell="H7" sqref="H7:J12"/>
    </sheetView>
  </sheetViews>
  <sheetFormatPr defaultRowHeight="15"/>
  <cols>
    <col min="4" max="4" width="16.85546875" customWidth="1"/>
    <col min="5" max="5" width="18.140625" customWidth="1"/>
    <col min="6" max="6" width="14.5703125" customWidth="1"/>
    <col min="10" max="10" width="17.28515625" customWidth="1"/>
  </cols>
  <sheetData>
    <row r="1" spans="1:10">
      <c r="A1" t="s">
        <v>27</v>
      </c>
    </row>
    <row r="2" spans="1:10">
      <c r="A2" s="16" t="s">
        <v>0</v>
      </c>
      <c r="B2" s="16" t="s">
        <v>4</v>
      </c>
      <c r="C2" s="16" t="s">
        <v>13</v>
      </c>
      <c r="D2" s="16" t="s">
        <v>38</v>
      </c>
      <c r="E2" s="16" t="s">
        <v>112</v>
      </c>
      <c r="F2" s="16" t="s">
        <v>113</v>
      </c>
      <c r="H2" s="1" t="s">
        <v>117</v>
      </c>
      <c r="J2" s="1" t="s">
        <v>121</v>
      </c>
    </row>
    <row r="3" spans="1:10">
      <c r="A3" s="17" t="s">
        <v>116</v>
      </c>
      <c r="B3" s="17" t="s">
        <v>8</v>
      </c>
      <c r="C3" s="17" t="s">
        <v>23</v>
      </c>
      <c r="D3" s="18">
        <v>0.48809999999999998</v>
      </c>
      <c r="E3" s="18">
        <v>3764.71</v>
      </c>
      <c r="F3" s="18">
        <v>5019.6099999999997</v>
      </c>
      <c r="H3" t="s">
        <v>118</v>
      </c>
      <c r="I3">
        <f>AVERAGE(D3:D7)</f>
        <v>0.60687599999999997</v>
      </c>
      <c r="J3">
        <f>STDEV(D3:D7)</f>
        <v>0.15626281360099753</v>
      </c>
    </row>
    <row r="4" spans="1:10">
      <c r="A4" s="17" t="s">
        <v>34</v>
      </c>
      <c r="B4" s="17" t="s">
        <v>35</v>
      </c>
      <c r="C4" s="17" t="s">
        <v>14</v>
      </c>
      <c r="D4" s="18">
        <v>0.465258</v>
      </c>
      <c r="E4" s="18">
        <v>3948.05</v>
      </c>
      <c r="F4" s="18">
        <v>4675.32</v>
      </c>
      <c r="H4" t="s">
        <v>119</v>
      </c>
      <c r="I4">
        <f>AVERAGE(E3:E7)</f>
        <v>3361.9679999999998</v>
      </c>
      <c r="J4">
        <f>STDEV(E3:E7)</f>
        <v>700.6127406563478</v>
      </c>
    </row>
    <row r="5" spans="1:10">
      <c r="A5" s="17" t="s">
        <v>83</v>
      </c>
      <c r="B5" s="17" t="s">
        <v>84</v>
      </c>
      <c r="C5" s="17" t="s">
        <v>14</v>
      </c>
      <c r="D5" s="18">
        <v>0.83610300000000004</v>
      </c>
      <c r="E5" s="18">
        <v>2928.1</v>
      </c>
      <c r="F5" s="18">
        <v>3869.28</v>
      </c>
      <c r="H5" t="s">
        <v>120</v>
      </c>
      <c r="I5">
        <f>AVERAGE(F3:F7)</f>
        <v>4284.2700000000004</v>
      </c>
      <c r="J5">
        <f>STDEV(F3:F7)</f>
        <v>747.35831821154534</v>
      </c>
    </row>
    <row r="6" spans="1:10">
      <c r="A6" s="17" t="s">
        <v>89</v>
      </c>
      <c r="B6" s="17" t="s">
        <v>90</v>
      </c>
      <c r="C6" s="17" t="s">
        <v>14</v>
      </c>
      <c r="D6" s="18">
        <v>0.55007799999999996</v>
      </c>
      <c r="E6" s="18">
        <v>2337.66</v>
      </c>
      <c r="F6" s="18">
        <v>3181.82</v>
      </c>
    </row>
    <row r="7" spans="1:10" s="26" customFormat="1">
      <c r="A7" s="24" t="s">
        <v>106</v>
      </c>
      <c r="B7" s="24" t="s">
        <v>106</v>
      </c>
      <c r="C7" s="24" t="s">
        <v>20</v>
      </c>
      <c r="D7" s="25">
        <v>0.69484100000000004</v>
      </c>
      <c r="E7" s="25">
        <v>3831.32</v>
      </c>
      <c r="F7" s="25">
        <v>4675.32</v>
      </c>
      <c r="H7" s="26" t="s">
        <v>134</v>
      </c>
      <c r="I7" s="26" t="s">
        <v>140</v>
      </c>
      <c r="J7" s="26" t="s">
        <v>139</v>
      </c>
    </row>
    <row r="8" spans="1:10">
      <c r="H8" s="15" t="s">
        <v>27</v>
      </c>
      <c r="I8" s="21">
        <v>0.60699999999999998</v>
      </c>
      <c r="J8" s="15">
        <v>0.72899999999999998</v>
      </c>
    </row>
    <row r="9" spans="1:10">
      <c r="A9" s="2" t="s">
        <v>31</v>
      </c>
      <c r="H9" s="15" t="s">
        <v>56</v>
      </c>
      <c r="I9" s="21">
        <v>1.9770000000000001</v>
      </c>
      <c r="J9" s="15">
        <v>2.1</v>
      </c>
    </row>
    <row r="10" spans="1:10">
      <c r="A10" s="1" t="s">
        <v>0</v>
      </c>
      <c r="B10" s="1" t="s">
        <v>4</v>
      </c>
      <c r="C10" s="1" t="s">
        <v>13</v>
      </c>
      <c r="D10" s="1" t="s">
        <v>38</v>
      </c>
      <c r="E10" s="1" t="s">
        <v>112</v>
      </c>
      <c r="F10" s="1" t="s">
        <v>113</v>
      </c>
      <c r="H10" s="20" t="s">
        <v>42</v>
      </c>
      <c r="I10" s="21">
        <v>1.101</v>
      </c>
      <c r="J10" s="15">
        <v>0.88400000000000001</v>
      </c>
    </row>
    <row r="11" spans="1:10">
      <c r="A11" s="2" t="s">
        <v>28</v>
      </c>
      <c r="B11" s="2" t="s">
        <v>29</v>
      </c>
      <c r="C11" s="2" t="s">
        <v>20</v>
      </c>
      <c r="D11" s="7">
        <v>1.2416</v>
      </c>
      <c r="E11" s="7">
        <v>3607.84</v>
      </c>
      <c r="F11" s="7">
        <v>4705.88</v>
      </c>
      <c r="H11" s="20" t="s">
        <v>47</v>
      </c>
      <c r="I11" s="21">
        <v>1.5469999999999999</v>
      </c>
      <c r="J11" s="15">
        <v>0.86299999999999999</v>
      </c>
    </row>
    <row r="12" spans="1:10">
      <c r="H12" s="20" t="s">
        <v>67</v>
      </c>
      <c r="I12" s="21">
        <v>0.86299999999999999</v>
      </c>
      <c r="J12" s="15">
        <v>0.73</v>
      </c>
    </row>
    <row r="13" spans="1:10">
      <c r="A13" t="s">
        <v>56</v>
      </c>
      <c r="H13" s="20" t="s">
        <v>126</v>
      </c>
      <c r="I13" s="21">
        <v>0.80100000000000005</v>
      </c>
      <c r="J13" s="15" t="s">
        <v>135</v>
      </c>
    </row>
    <row r="14" spans="1:10">
      <c r="A14" s="16" t="s">
        <v>0</v>
      </c>
      <c r="B14" s="16" t="s">
        <v>4</v>
      </c>
      <c r="C14" s="16" t="s">
        <v>13</v>
      </c>
      <c r="D14" s="16" t="s">
        <v>38</v>
      </c>
      <c r="E14" s="16" t="s">
        <v>112</v>
      </c>
      <c r="F14" s="16" t="s">
        <v>113</v>
      </c>
    </row>
    <row r="15" spans="1:10">
      <c r="A15" s="17" t="s">
        <v>7</v>
      </c>
      <c r="B15" s="17" t="s">
        <v>8</v>
      </c>
      <c r="C15" s="17" t="s">
        <v>14</v>
      </c>
      <c r="D15" s="18">
        <v>1.1580699999999999</v>
      </c>
      <c r="E15" s="18">
        <v>4026.14</v>
      </c>
      <c r="F15" s="18">
        <v>5751.63</v>
      </c>
      <c r="H15" t="s">
        <v>118</v>
      </c>
      <c r="I15">
        <f>AVERAGE(D15:D17)</f>
        <v>1.9769939666666663</v>
      </c>
      <c r="J15">
        <f>STDEV(D15:D17)</f>
        <v>0.82429137700961352</v>
      </c>
    </row>
    <row r="16" spans="1:10">
      <c r="A16" s="17" t="s">
        <v>52</v>
      </c>
      <c r="B16" s="17" t="s">
        <v>8</v>
      </c>
      <c r="C16" s="17" t="s">
        <v>20</v>
      </c>
      <c r="D16" s="18">
        <v>1.9663619999999999</v>
      </c>
      <c r="E16" s="18">
        <v>1974.03</v>
      </c>
      <c r="F16" s="18">
        <v>3324.68</v>
      </c>
      <c r="H16" t="s">
        <v>119</v>
      </c>
      <c r="I16">
        <f>AVERAGE(E15:E17)</f>
        <v>2692.6966666666667</v>
      </c>
      <c r="J16">
        <f>STDEV(E15:E17)</f>
        <v>1155.9635052341978</v>
      </c>
    </row>
    <row r="17" spans="1:10">
      <c r="A17" s="17" t="s">
        <v>89</v>
      </c>
      <c r="B17" s="17" t="s">
        <v>90</v>
      </c>
      <c r="C17" s="17" t="s">
        <v>14</v>
      </c>
      <c r="D17" s="18">
        <v>2.8065498999999998</v>
      </c>
      <c r="E17" s="18">
        <v>2077.92</v>
      </c>
      <c r="F17" s="18">
        <v>4220.78</v>
      </c>
      <c r="H17" t="s">
        <v>120</v>
      </c>
      <c r="I17">
        <f>AVERAGE(F15:F17)</f>
        <v>4432.3633333333337</v>
      </c>
      <c r="J17">
        <f>STDEV(F15:F17)</f>
        <v>1227.231520876697</v>
      </c>
    </row>
    <row r="19" spans="1:10">
      <c r="A19" s="2" t="s">
        <v>87</v>
      </c>
    </row>
    <row r="20" spans="1:10">
      <c r="A20" s="1" t="s">
        <v>0</v>
      </c>
      <c r="B20" s="1" t="s">
        <v>4</v>
      </c>
      <c r="C20" s="1" t="s">
        <v>13</v>
      </c>
      <c r="D20" s="1" t="s">
        <v>38</v>
      </c>
      <c r="E20" s="1" t="s">
        <v>112</v>
      </c>
      <c r="F20" s="1" t="s">
        <v>113</v>
      </c>
    </row>
    <row r="21" spans="1:10">
      <c r="A21" s="2" t="s">
        <v>7</v>
      </c>
      <c r="B21" s="2" t="s">
        <v>8</v>
      </c>
      <c r="C21" s="2" t="s">
        <v>14</v>
      </c>
      <c r="D21" s="10">
        <v>0.511019</v>
      </c>
      <c r="E21" s="10">
        <v>3816.99</v>
      </c>
      <c r="F21" s="10">
        <v>6222.22</v>
      </c>
    </row>
    <row r="23" spans="1:10">
      <c r="A23" t="s">
        <v>42</v>
      </c>
    </row>
    <row r="24" spans="1:10">
      <c r="A24" s="16" t="s">
        <v>0</v>
      </c>
      <c r="B24" s="16" t="s">
        <v>4</v>
      </c>
      <c r="C24" s="16" t="s">
        <v>13</v>
      </c>
      <c r="D24" s="16" t="s">
        <v>38</v>
      </c>
      <c r="E24" s="16" t="s">
        <v>112</v>
      </c>
      <c r="F24" s="16" t="s">
        <v>113</v>
      </c>
      <c r="H24" s="13" t="s">
        <v>118</v>
      </c>
      <c r="I24">
        <f>AVERAGE(D25:D27)</f>
        <v>1.1008589999999998</v>
      </c>
      <c r="J24">
        <f>STDEV(D25:D27)</f>
        <v>0.28489708894792271</v>
      </c>
    </row>
    <row r="25" spans="1:10">
      <c r="A25" s="17" t="s">
        <v>39</v>
      </c>
      <c r="B25" s="17" t="s">
        <v>29</v>
      </c>
      <c r="C25" s="17" t="s">
        <v>20</v>
      </c>
      <c r="D25" s="18">
        <v>0.91188899999999995</v>
      </c>
      <c r="E25" s="18">
        <v>4248.37</v>
      </c>
      <c r="F25" s="18">
        <v>5228.76</v>
      </c>
      <c r="H25" t="s">
        <v>119</v>
      </c>
      <c r="I25">
        <f>AVERAGE(E25:E27)</f>
        <v>3306.5433333333331</v>
      </c>
      <c r="J25">
        <f>STDEV(E25:E27)</f>
        <v>1070.798202712974</v>
      </c>
    </row>
    <row r="26" spans="1:10">
      <c r="A26" s="17" t="s">
        <v>88</v>
      </c>
      <c r="B26" s="17" t="s">
        <v>21</v>
      </c>
      <c r="C26" s="17" t="s">
        <v>20</v>
      </c>
      <c r="D26" s="18">
        <v>1.4285479999999999</v>
      </c>
      <c r="E26" s="18">
        <v>3529.41</v>
      </c>
      <c r="F26" s="18">
        <v>4705.88</v>
      </c>
      <c r="H26" t="s">
        <v>120</v>
      </c>
      <c r="I26">
        <f>AVERAGE(F25:F27)</f>
        <v>4696.8266666666668</v>
      </c>
      <c r="J26">
        <f>STDEV(F25:F27)</f>
        <v>536.51729117832747</v>
      </c>
    </row>
    <row r="27" spans="1:10">
      <c r="A27" s="17" t="s">
        <v>7</v>
      </c>
      <c r="B27" s="17" t="s">
        <v>8</v>
      </c>
      <c r="C27" s="17" t="s">
        <v>129</v>
      </c>
      <c r="D27" s="18">
        <v>0.96214</v>
      </c>
      <c r="E27" s="18">
        <v>2141.85</v>
      </c>
      <c r="F27" s="18">
        <v>4155.84</v>
      </c>
    </row>
    <row r="29" spans="1:10">
      <c r="A29" t="s">
        <v>47</v>
      </c>
    </row>
    <row r="30" spans="1:10">
      <c r="A30" s="16" t="s">
        <v>0</v>
      </c>
      <c r="B30" s="16" t="s">
        <v>4</v>
      </c>
      <c r="C30" s="16" t="s">
        <v>13</v>
      </c>
      <c r="D30" s="16" t="s">
        <v>38</v>
      </c>
      <c r="E30" s="16" t="s">
        <v>112</v>
      </c>
      <c r="F30" s="16" t="s">
        <v>113</v>
      </c>
      <c r="H30" s="1" t="s">
        <v>118</v>
      </c>
      <c r="I30">
        <f>AVERAGE(D31:D32)</f>
        <v>1.547042</v>
      </c>
      <c r="J30">
        <f>STDEV(D31:D32)</f>
        <v>0.53004724317743535</v>
      </c>
    </row>
    <row r="31" spans="1:10">
      <c r="A31" s="17" t="s">
        <v>57</v>
      </c>
      <c r="B31" s="17" t="s">
        <v>58</v>
      </c>
      <c r="C31" s="17" t="s">
        <v>20</v>
      </c>
      <c r="D31" s="18">
        <v>1.9218420000000001</v>
      </c>
      <c r="E31" s="18">
        <v>4000</v>
      </c>
      <c r="F31" s="18">
        <v>5298.7</v>
      </c>
      <c r="H31" t="s">
        <v>119</v>
      </c>
      <c r="I31">
        <f>AVERAGE(E31:E32)</f>
        <v>4058.8249999999998</v>
      </c>
      <c r="J31">
        <f>STDEV(E31:E32)</f>
        <v>83.191112806600003</v>
      </c>
    </row>
    <row r="32" spans="1:10">
      <c r="A32" s="17" t="s">
        <v>45</v>
      </c>
      <c r="B32" s="17" t="s">
        <v>46</v>
      </c>
      <c r="C32" s="17" t="s">
        <v>14</v>
      </c>
      <c r="D32" s="18">
        <v>1.172242</v>
      </c>
      <c r="E32" s="18">
        <v>4117.6499999999996</v>
      </c>
      <c r="F32" s="18">
        <v>5882.35</v>
      </c>
      <c r="H32" t="s">
        <v>120</v>
      </c>
      <c r="I32">
        <f>AVERAGE(F31:F32)</f>
        <v>5590.5249999999996</v>
      </c>
      <c r="J32">
        <f>STDEV(F31:F32)</f>
        <v>412.70287283954076</v>
      </c>
    </row>
    <row r="34" spans="1:10">
      <c r="A34" t="s">
        <v>67</v>
      </c>
    </row>
    <row r="35" spans="1:10">
      <c r="A35" s="16" t="s">
        <v>0</v>
      </c>
      <c r="B35" s="16" t="s">
        <v>4</v>
      </c>
      <c r="C35" s="16" t="s">
        <v>13</v>
      </c>
      <c r="D35" s="16" t="s">
        <v>38</v>
      </c>
      <c r="E35" s="16" t="s">
        <v>112</v>
      </c>
      <c r="F35" s="16" t="s">
        <v>113</v>
      </c>
    </row>
    <row r="36" spans="1:10" s="26" customFormat="1">
      <c r="A36" s="24" t="s">
        <v>45</v>
      </c>
      <c r="B36" s="24" t="s">
        <v>46</v>
      </c>
      <c r="C36" s="24" t="s">
        <v>14</v>
      </c>
      <c r="D36" s="25">
        <v>0.86678999999999995</v>
      </c>
      <c r="E36" s="25">
        <v>4675.32</v>
      </c>
      <c r="F36" s="25">
        <v>6103.9</v>
      </c>
      <c r="H36" s="26" t="s">
        <v>118</v>
      </c>
      <c r="I36" s="26">
        <f>AVERAGE(D36:D40)</f>
        <v>0.86295619999999995</v>
      </c>
      <c r="J36" s="26">
        <f>STDEV(D36:D40)</f>
        <v>0.38740222031139676</v>
      </c>
    </row>
    <row r="37" spans="1:10">
      <c r="A37" s="17" t="s">
        <v>65</v>
      </c>
      <c r="B37" s="17" t="s">
        <v>66</v>
      </c>
      <c r="C37" s="17" t="s">
        <v>14</v>
      </c>
      <c r="D37" s="18">
        <v>0.92330100000000004</v>
      </c>
      <c r="E37" s="18">
        <v>3660.13</v>
      </c>
      <c r="F37" s="18">
        <v>7477.12</v>
      </c>
      <c r="H37" t="s">
        <v>119</v>
      </c>
      <c r="I37">
        <f>AVERAGE(E36:E40)</f>
        <v>4627.79</v>
      </c>
      <c r="J37">
        <f>STDEV(E36:E40)</f>
        <v>558.6805670506144</v>
      </c>
    </row>
    <row r="38" spans="1:10">
      <c r="A38" s="17" t="s">
        <v>65</v>
      </c>
      <c r="B38" s="17" t="s">
        <v>66</v>
      </c>
      <c r="C38" s="17" t="s">
        <v>14</v>
      </c>
      <c r="D38" s="18">
        <v>1.4534</v>
      </c>
      <c r="E38" s="18">
        <v>4836.6000000000004</v>
      </c>
      <c r="F38" s="18">
        <v>9150.33</v>
      </c>
      <c r="H38" t="s">
        <v>120</v>
      </c>
      <c r="I38">
        <f>AVERAGE(F36:F40)</f>
        <v>7398.32</v>
      </c>
      <c r="J38">
        <f>STDEV(F36:F40)</f>
        <v>1332.9716312247633</v>
      </c>
    </row>
    <row r="39" spans="1:10" ht="15.75" thickBot="1">
      <c r="A39" s="17" t="s">
        <v>65</v>
      </c>
      <c r="B39" s="17" t="s">
        <v>66</v>
      </c>
      <c r="C39" s="17" t="s">
        <v>14</v>
      </c>
      <c r="D39" s="18">
        <v>0.66559999999999997</v>
      </c>
      <c r="E39" s="18">
        <v>4901.96</v>
      </c>
      <c r="F39" s="18">
        <v>6078.43</v>
      </c>
    </row>
    <row r="40" spans="1:10" ht="16.5" thickTop="1" thickBot="1">
      <c r="A40" s="17" t="s">
        <v>89</v>
      </c>
      <c r="B40" s="17" t="s">
        <v>90</v>
      </c>
      <c r="C40" s="17" t="s">
        <v>14</v>
      </c>
      <c r="D40" s="18">
        <v>0.40569</v>
      </c>
      <c r="E40" s="18">
        <v>5064.9399999999996</v>
      </c>
      <c r="F40" s="18">
        <v>8181.82</v>
      </c>
      <c r="G40" s="19"/>
    </row>
    <row r="41" spans="1:10" ht="15.75" thickTop="1">
      <c r="A41" s="2"/>
      <c r="B41" s="2"/>
      <c r="C41" s="2"/>
      <c r="D41" s="10"/>
      <c r="E41" s="10"/>
      <c r="F41" s="10"/>
    </row>
    <row r="42" spans="1:10">
      <c r="A42" s="2" t="s">
        <v>81</v>
      </c>
    </row>
    <row r="43" spans="1:10">
      <c r="A43" s="1" t="s">
        <v>0</v>
      </c>
      <c r="B43" s="1" t="s">
        <v>4</v>
      </c>
      <c r="C43" s="1" t="s">
        <v>13</v>
      </c>
      <c r="D43" s="1" t="s">
        <v>38</v>
      </c>
      <c r="E43" s="1" t="s">
        <v>112</v>
      </c>
      <c r="F43" s="1" t="s">
        <v>113</v>
      </c>
    </row>
    <row r="44" spans="1:10">
      <c r="A44" s="2" t="s">
        <v>78</v>
      </c>
      <c r="B44" s="2" t="s">
        <v>79</v>
      </c>
      <c r="C44" s="2" t="s">
        <v>14</v>
      </c>
      <c r="D44" s="7">
        <v>0.53760399999999997</v>
      </c>
      <c r="E44" s="7">
        <v>2909.09</v>
      </c>
      <c r="F44" s="7">
        <v>4051.95</v>
      </c>
    </row>
    <row r="46" spans="1:10">
      <c r="A46" t="s">
        <v>97</v>
      </c>
    </row>
    <row r="47" spans="1:10">
      <c r="A47" s="1" t="s">
        <v>0</v>
      </c>
      <c r="B47" s="1" t="s">
        <v>4</v>
      </c>
      <c r="C47" s="1" t="s">
        <v>13</v>
      </c>
      <c r="D47" s="1" t="s">
        <v>38</v>
      </c>
      <c r="E47" s="1" t="s">
        <v>112</v>
      </c>
      <c r="F47" s="1" t="s">
        <v>113</v>
      </c>
    </row>
    <row r="48" spans="1:10">
      <c r="A48" s="2" t="s">
        <v>29</v>
      </c>
      <c r="B48" s="2" t="s">
        <v>29</v>
      </c>
      <c r="C48" s="2" t="s">
        <v>20</v>
      </c>
      <c r="D48" s="7">
        <v>0.66126099999999999</v>
      </c>
      <c r="E48" s="7">
        <v>4117.6499999999996</v>
      </c>
      <c r="F48" s="7">
        <v>5228.76</v>
      </c>
    </row>
    <row r="50" spans="1:10">
      <c r="A50" t="s">
        <v>136</v>
      </c>
    </row>
    <row r="51" spans="1:10">
      <c r="A51" s="16" t="s">
        <v>0</v>
      </c>
      <c r="B51" s="16" t="s">
        <v>4</v>
      </c>
      <c r="C51" s="16" t="s">
        <v>13</v>
      </c>
      <c r="D51" s="16" t="s">
        <v>38</v>
      </c>
      <c r="E51" s="16" t="s">
        <v>112</v>
      </c>
      <c r="F51" s="16" t="s">
        <v>113</v>
      </c>
    </row>
    <row r="52" spans="1:10">
      <c r="A52" s="17" t="s">
        <v>89</v>
      </c>
      <c r="B52" s="17" t="s">
        <v>90</v>
      </c>
      <c r="C52" s="17" t="s">
        <v>14</v>
      </c>
      <c r="D52" s="18">
        <v>0.91463300000000003</v>
      </c>
      <c r="E52" s="18">
        <v>2405.23</v>
      </c>
      <c r="F52" s="18">
        <v>5437.91</v>
      </c>
      <c r="H52" t="s">
        <v>118</v>
      </c>
      <c r="I52">
        <f>AVERAGE(D52:D54)</f>
        <v>0.80071300000000001</v>
      </c>
      <c r="J52">
        <f>STDEV(D52:D54)</f>
        <v>0.15888293011207946</v>
      </c>
    </row>
    <row r="53" spans="1:10">
      <c r="A53" s="17" t="s">
        <v>89</v>
      </c>
      <c r="B53" s="17" t="s">
        <v>90</v>
      </c>
      <c r="C53" s="17" t="s">
        <v>14</v>
      </c>
      <c r="D53" s="18">
        <v>0.61921199999999998</v>
      </c>
      <c r="E53" s="18">
        <v>3071.9</v>
      </c>
      <c r="F53" s="18">
        <v>5555.56</v>
      </c>
      <c r="H53" t="s">
        <v>119</v>
      </c>
      <c r="I53">
        <f>AVERAGE(E52:E54)</f>
        <v>3124.41</v>
      </c>
      <c r="J53">
        <f>STDEV(E52:E54)</f>
        <v>746.82080467807168</v>
      </c>
    </row>
    <row r="54" spans="1:10" s="26" customFormat="1">
      <c r="A54" s="24" t="s">
        <v>89</v>
      </c>
      <c r="B54" s="24" t="s">
        <v>90</v>
      </c>
      <c r="C54" s="24" t="s">
        <v>14</v>
      </c>
      <c r="D54" s="25">
        <v>0.86829400000000001</v>
      </c>
      <c r="E54" s="25">
        <v>3896.1</v>
      </c>
      <c r="F54" s="25">
        <v>5714.29</v>
      </c>
      <c r="H54" s="26" t="s">
        <v>120</v>
      </c>
      <c r="I54" s="26">
        <f>AVERAGE(F52:F54)</f>
        <v>5569.253333333334</v>
      </c>
      <c r="J54" s="26">
        <f>STDEV(F52:F54)</f>
        <v>138.69789700398454</v>
      </c>
    </row>
    <row r="56" spans="1:10">
      <c r="A56" s="2" t="s">
        <v>128</v>
      </c>
    </row>
    <row r="57" spans="1:10">
      <c r="A57" s="1" t="s">
        <v>0</v>
      </c>
      <c r="B57" s="1" t="s">
        <v>4</v>
      </c>
      <c r="C57" s="1" t="s">
        <v>13</v>
      </c>
      <c r="D57" s="1" t="s">
        <v>38</v>
      </c>
      <c r="E57" s="1" t="s">
        <v>112</v>
      </c>
      <c r="F57" s="1" t="s">
        <v>113</v>
      </c>
    </row>
    <row r="58" spans="1:10">
      <c r="A58" s="2" t="s">
        <v>7</v>
      </c>
      <c r="B58" t="s">
        <v>8</v>
      </c>
      <c r="C58" s="14" t="s">
        <v>129</v>
      </c>
      <c r="D58" s="7">
        <v>1.30985</v>
      </c>
      <c r="E58" s="7">
        <v>4183.01</v>
      </c>
      <c r="F58" s="7">
        <v>6209.15</v>
      </c>
    </row>
    <row r="59" spans="1:10">
      <c r="I59" t="s">
        <v>131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23"/>
  <sheetViews>
    <sheetView workbookViewId="0">
      <selection activeCell="A12" sqref="A12:G15"/>
    </sheetView>
  </sheetViews>
  <sheetFormatPr defaultRowHeight="15"/>
  <cols>
    <col min="3" max="3" width="4.28515625" customWidth="1"/>
    <col min="4" max="4" width="17" customWidth="1"/>
    <col min="5" max="5" width="17.5703125" customWidth="1"/>
    <col min="6" max="6" width="14.5703125" customWidth="1"/>
    <col min="12" max="12" width="17.28515625" customWidth="1"/>
  </cols>
  <sheetData>
    <row r="2" spans="1:12">
      <c r="A2" s="16" t="s">
        <v>0</v>
      </c>
      <c r="B2" s="16" t="s">
        <v>4</v>
      </c>
      <c r="C2" s="16" t="s">
        <v>13</v>
      </c>
      <c r="D2" s="16" t="s">
        <v>38</v>
      </c>
      <c r="E2" s="16" t="s">
        <v>112</v>
      </c>
      <c r="F2" s="16" t="s">
        <v>113</v>
      </c>
      <c r="G2" s="16" t="s">
        <v>122</v>
      </c>
      <c r="I2" s="1" t="s">
        <v>117</v>
      </c>
      <c r="L2" t="s">
        <v>127</v>
      </c>
    </row>
    <row r="3" spans="1:12">
      <c r="A3" s="17" t="s">
        <v>7</v>
      </c>
      <c r="B3" s="17" t="s">
        <v>8</v>
      </c>
      <c r="C3" s="17" t="s">
        <v>14</v>
      </c>
      <c r="D3" s="18">
        <v>1.1580699999999999</v>
      </c>
      <c r="E3" s="18">
        <v>4026.14</v>
      </c>
      <c r="F3" s="18">
        <v>5751.63</v>
      </c>
      <c r="G3" s="15" t="s">
        <v>56</v>
      </c>
      <c r="I3" t="s">
        <v>118</v>
      </c>
      <c r="J3">
        <f>AVERAGE(D3:D6)</f>
        <v>0.98526975000000006</v>
      </c>
      <c r="L3">
        <f>STDEV(D3:D6)</f>
        <v>0.3467280511201587</v>
      </c>
    </row>
    <row r="4" spans="1:12">
      <c r="A4" s="17"/>
      <c r="B4" s="17"/>
      <c r="C4" s="17"/>
      <c r="D4" s="18">
        <v>0.511019</v>
      </c>
      <c r="E4" s="18">
        <v>3816.99</v>
      </c>
      <c r="F4" s="18">
        <v>6222.22</v>
      </c>
      <c r="G4" s="15" t="s">
        <v>87</v>
      </c>
      <c r="I4" t="s">
        <v>119</v>
      </c>
      <c r="J4">
        <f>AVERAGE(E3:E6)</f>
        <v>3541.9974999999999</v>
      </c>
      <c r="L4">
        <f>STDEV(E3:E6)</f>
        <v>945.39672136005072</v>
      </c>
    </row>
    <row r="5" spans="1:12">
      <c r="A5" s="15"/>
      <c r="B5" s="15"/>
      <c r="C5" s="15"/>
      <c r="D5" s="18">
        <v>1.30985</v>
      </c>
      <c r="E5" s="18">
        <v>4183.01</v>
      </c>
      <c r="F5" s="18">
        <v>6209.15</v>
      </c>
      <c r="G5" s="15" t="s">
        <v>128</v>
      </c>
      <c r="I5" t="s">
        <v>120</v>
      </c>
      <c r="J5">
        <f>AVERAGE(F3:F6)</f>
        <v>5584.71</v>
      </c>
      <c r="L5">
        <f>STDEV(F3:F6)</f>
        <v>977.39041619338025</v>
      </c>
    </row>
    <row r="6" spans="1:12">
      <c r="A6" s="15"/>
      <c r="B6" s="15"/>
      <c r="C6" s="15"/>
      <c r="D6" s="18">
        <v>0.96214</v>
      </c>
      <c r="E6" s="18">
        <v>2141.85</v>
      </c>
      <c r="F6" s="18">
        <v>4155.84</v>
      </c>
      <c r="G6" s="15" t="s">
        <v>42</v>
      </c>
    </row>
    <row r="8" spans="1:12">
      <c r="A8" s="16" t="s">
        <v>0</v>
      </c>
      <c r="B8" s="16" t="s">
        <v>4</v>
      </c>
      <c r="C8" s="16" t="s">
        <v>13</v>
      </c>
      <c r="D8" s="16" t="s">
        <v>38</v>
      </c>
      <c r="E8" s="16" t="s">
        <v>112</v>
      </c>
      <c r="F8" s="16" t="s">
        <v>113</v>
      </c>
      <c r="G8" s="16" t="s">
        <v>122</v>
      </c>
      <c r="I8" t="s">
        <v>118</v>
      </c>
      <c r="J8">
        <f>AVERAGE(D9:D10)</f>
        <v>1.0195159999999999</v>
      </c>
      <c r="L8">
        <f>STDEV(D9:D10)</f>
        <v>0.21598718052699403</v>
      </c>
    </row>
    <row r="9" spans="1:12">
      <c r="A9" s="17" t="s">
        <v>45</v>
      </c>
      <c r="B9" s="17" t="s">
        <v>46</v>
      </c>
      <c r="C9" s="17" t="s">
        <v>14</v>
      </c>
      <c r="D9" s="18">
        <v>1.172242</v>
      </c>
      <c r="E9" s="18">
        <v>4117.6499999999996</v>
      </c>
      <c r="F9" s="18">
        <v>5882.35</v>
      </c>
      <c r="G9" s="15" t="s">
        <v>47</v>
      </c>
      <c r="I9" t="s">
        <v>119</v>
      </c>
      <c r="J9">
        <f>AVERAGE(E9:E10)</f>
        <v>4396.4849999999997</v>
      </c>
      <c r="L9">
        <f>STDEV(E9:E10)</f>
        <v>394.33223866430791</v>
      </c>
    </row>
    <row r="10" spans="1:12">
      <c r="A10" s="15"/>
      <c r="B10" s="15"/>
      <c r="C10" s="15"/>
      <c r="D10" s="18">
        <v>0.86678999999999995</v>
      </c>
      <c r="E10" s="18">
        <v>4675.32</v>
      </c>
      <c r="F10" s="18">
        <v>6103.9</v>
      </c>
      <c r="G10" s="15" t="s">
        <v>67</v>
      </c>
      <c r="I10" t="s">
        <v>120</v>
      </c>
      <c r="J10">
        <f>AVERAGE(F9:F10)</f>
        <v>5993.125</v>
      </c>
      <c r="L10">
        <f>STDEV(F9:F10)</f>
        <v>156.65950737183775</v>
      </c>
    </row>
    <row r="12" spans="1:12">
      <c r="A12" s="16" t="s">
        <v>0</v>
      </c>
      <c r="B12" s="16" t="s">
        <v>4</v>
      </c>
      <c r="C12" s="16" t="s">
        <v>13</v>
      </c>
      <c r="D12" s="16" t="s">
        <v>38</v>
      </c>
      <c r="E12" s="16" t="s">
        <v>112</v>
      </c>
      <c r="F12" s="16" t="s">
        <v>113</v>
      </c>
      <c r="G12" s="16" t="s">
        <v>122</v>
      </c>
    </row>
    <row r="13" spans="1:12">
      <c r="A13" s="17" t="s">
        <v>65</v>
      </c>
      <c r="B13" s="17" t="s">
        <v>66</v>
      </c>
      <c r="C13" s="17" t="s">
        <v>14</v>
      </c>
      <c r="D13" s="18">
        <v>0.92330100000000004</v>
      </c>
      <c r="E13" s="18">
        <v>3660.13</v>
      </c>
      <c r="F13" s="18">
        <v>7477.12</v>
      </c>
      <c r="G13" s="15" t="s">
        <v>67</v>
      </c>
      <c r="I13" t="s">
        <v>118</v>
      </c>
      <c r="J13">
        <f>AVERAGE(D13:D15)</f>
        <v>1.0141003333333334</v>
      </c>
      <c r="L13">
        <f>STDEV(D13:D15)</f>
        <v>0.40167225346087027</v>
      </c>
    </row>
    <row r="14" spans="1:12">
      <c r="A14" s="15"/>
      <c r="B14" s="15"/>
      <c r="C14" s="15"/>
      <c r="D14" s="18">
        <v>1.4534</v>
      </c>
      <c r="E14" s="18">
        <v>4836.6000000000004</v>
      </c>
      <c r="F14" s="18">
        <v>9150.33</v>
      </c>
      <c r="G14" s="15" t="s">
        <v>67</v>
      </c>
      <c r="I14" t="s">
        <v>119</v>
      </c>
      <c r="J14">
        <f>AVERAGE(E13:E15)</f>
        <v>4466.2299999999996</v>
      </c>
      <c r="L14">
        <f>STDEV(E13:E15)</f>
        <v>698.86757679835353</v>
      </c>
    </row>
    <row r="15" spans="1:12">
      <c r="A15" s="15"/>
      <c r="B15" s="15"/>
      <c r="C15" s="15"/>
      <c r="D15" s="18">
        <v>0.66559999999999997</v>
      </c>
      <c r="E15" s="18">
        <v>4901.96</v>
      </c>
      <c r="F15" s="18">
        <v>6078.43</v>
      </c>
      <c r="G15" s="15" t="s">
        <v>67</v>
      </c>
      <c r="I15" t="s">
        <v>120</v>
      </c>
      <c r="J15">
        <f>AVERAGE(F13:F15)</f>
        <v>7568.626666666667</v>
      </c>
      <c r="L15">
        <f>STDEV(F13:F15)</f>
        <v>1537.9930120235688</v>
      </c>
    </row>
    <row r="17" spans="1:12">
      <c r="A17" s="16" t="s">
        <v>0</v>
      </c>
      <c r="B17" s="16" t="s">
        <v>4</v>
      </c>
      <c r="C17" s="16" t="s">
        <v>13</v>
      </c>
      <c r="D17" s="16" t="s">
        <v>38</v>
      </c>
      <c r="E17" s="16" t="s">
        <v>112</v>
      </c>
      <c r="F17" s="16" t="s">
        <v>113</v>
      </c>
      <c r="G17" s="16" t="s">
        <v>122</v>
      </c>
    </row>
    <row r="18" spans="1:12">
      <c r="A18" s="17" t="s">
        <v>89</v>
      </c>
      <c r="B18" s="17" t="s">
        <v>90</v>
      </c>
      <c r="C18" s="17" t="s">
        <v>14</v>
      </c>
      <c r="D18" s="18">
        <v>2.8065498999999998</v>
      </c>
      <c r="E18" s="18">
        <v>2077.92</v>
      </c>
      <c r="F18" s="18">
        <v>4220.78</v>
      </c>
      <c r="G18" s="15" t="s">
        <v>56</v>
      </c>
      <c r="I18" t="s">
        <v>118</v>
      </c>
      <c r="J18">
        <f>AVERAGE(D18:D23)</f>
        <v>1.0274094833333332</v>
      </c>
      <c r="L18">
        <f>STDEV(D18:D23)</f>
        <v>0.89267939830416276</v>
      </c>
    </row>
    <row r="19" spans="1:12">
      <c r="A19" s="15"/>
      <c r="B19" s="15"/>
      <c r="C19" s="15"/>
      <c r="D19" s="18">
        <v>0.55007799999999996</v>
      </c>
      <c r="E19" s="18">
        <v>2337.66</v>
      </c>
      <c r="F19" s="18">
        <v>3181.82</v>
      </c>
      <c r="G19" s="15" t="s">
        <v>27</v>
      </c>
      <c r="I19" t="s">
        <v>119</v>
      </c>
      <c r="J19">
        <f>AVERAGE(E18:E23)</f>
        <v>3142.2916666666665</v>
      </c>
      <c r="L19">
        <f>STDEV(E18:E23)</f>
        <v>1148.332501332548</v>
      </c>
    </row>
    <row r="20" spans="1:12">
      <c r="A20" s="15"/>
      <c r="B20" s="15"/>
      <c r="C20" s="15"/>
      <c r="D20" s="18">
        <v>0.91463300000000003</v>
      </c>
      <c r="E20" s="18">
        <v>2405.23</v>
      </c>
      <c r="F20" s="18">
        <v>5437.91</v>
      </c>
      <c r="G20" s="15" t="s">
        <v>126</v>
      </c>
      <c r="I20" t="s">
        <v>120</v>
      </c>
      <c r="J20">
        <f>AVERAGE(F18:F23)</f>
        <v>5382.03</v>
      </c>
      <c r="L20">
        <f>STDEV(F18:F23)</f>
        <v>1683.5606073794893</v>
      </c>
    </row>
    <row r="21" spans="1:12">
      <c r="A21" s="15"/>
      <c r="B21" s="15"/>
      <c r="C21" s="15"/>
      <c r="D21" s="18">
        <v>0.61921199999999998</v>
      </c>
      <c r="E21" s="18">
        <v>3071.9</v>
      </c>
      <c r="F21" s="18">
        <v>5555.56</v>
      </c>
      <c r="G21" s="15" t="s">
        <v>126</v>
      </c>
    </row>
    <row r="22" spans="1:12">
      <c r="A22" s="15"/>
      <c r="B22" s="15"/>
      <c r="C22" s="15"/>
      <c r="D22" s="18">
        <v>0.86829400000000001</v>
      </c>
      <c r="E22" s="18">
        <v>3896.1</v>
      </c>
      <c r="F22" s="18">
        <v>5714.29</v>
      </c>
      <c r="G22" s="15" t="s">
        <v>126</v>
      </c>
    </row>
    <row r="23" spans="1:12">
      <c r="A23" s="15"/>
      <c r="B23" s="15"/>
      <c r="C23" s="15"/>
      <c r="D23" s="18">
        <v>0.40569</v>
      </c>
      <c r="E23" s="18">
        <v>5064.9399999999996</v>
      </c>
      <c r="F23" s="18">
        <v>8181.82</v>
      </c>
      <c r="G23" s="15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4"/>
  <sheetViews>
    <sheetView topLeftCell="A11" workbookViewId="0">
      <selection activeCell="A33" sqref="A33:XFD33"/>
    </sheetView>
  </sheetViews>
  <sheetFormatPr defaultRowHeight="15"/>
  <cols>
    <col min="3" max="3" width="5.140625" customWidth="1"/>
    <col min="4" max="4" width="17" customWidth="1"/>
    <col min="5" max="5" width="17.85546875" customWidth="1"/>
    <col min="6" max="6" width="14.42578125" customWidth="1"/>
    <col min="7" max="7" width="5.5703125" customWidth="1"/>
    <col min="13" max="13" width="13.28515625" customWidth="1"/>
  </cols>
  <sheetData>
    <row r="1" spans="1:13">
      <c r="A1" t="s">
        <v>123</v>
      </c>
    </row>
    <row r="2" spans="1:13">
      <c r="A2" s="1" t="s">
        <v>0</v>
      </c>
      <c r="B2" s="1" t="s">
        <v>4</v>
      </c>
      <c r="C2" s="1" t="s">
        <v>13</v>
      </c>
      <c r="D2" s="1" t="s">
        <v>38</v>
      </c>
      <c r="E2" s="1" t="s">
        <v>112</v>
      </c>
      <c r="F2" s="1" t="s">
        <v>113</v>
      </c>
      <c r="G2" s="1" t="s">
        <v>122</v>
      </c>
      <c r="I2" s="1"/>
      <c r="J2" s="1" t="s">
        <v>117</v>
      </c>
      <c r="K2" t="s">
        <v>130</v>
      </c>
      <c r="L2" s="1" t="s">
        <v>132</v>
      </c>
      <c r="M2" s="1" t="s">
        <v>133</v>
      </c>
    </row>
    <row r="3" spans="1:13">
      <c r="A3" s="2" t="s">
        <v>22</v>
      </c>
      <c r="B3" s="2" t="s">
        <v>8</v>
      </c>
      <c r="C3" s="2" t="s">
        <v>23</v>
      </c>
      <c r="D3" s="7">
        <v>0.48809999999999998</v>
      </c>
      <c r="E3" s="7">
        <v>3764.71</v>
      </c>
      <c r="F3" s="7">
        <v>5019.6099999999997</v>
      </c>
      <c r="G3" s="2" t="s">
        <v>27</v>
      </c>
      <c r="I3" t="s">
        <v>118</v>
      </c>
      <c r="J3">
        <f>AVERAGE(D3:D14)</f>
        <v>0.98324483333333312</v>
      </c>
      <c r="K3">
        <f>STDEV(D3:D14)</f>
        <v>0.45703191371318219</v>
      </c>
      <c r="L3">
        <f>VAR(D3:D14)</f>
        <v>0.20887817015233362</v>
      </c>
      <c r="M3">
        <f>K3/SQRT(12)</f>
        <v>0.13193374920527778</v>
      </c>
    </row>
    <row r="4" spans="1:13">
      <c r="A4" s="2" t="s">
        <v>28</v>
      </c>
      <c r="B4" s="2" t="s">
        <v>29</v>
      </c>
      <c r="C4" s="2" t="s">
        <v>20</v>
      </c>
      <c r="D4" s="7">
        <v>1.2416</v>
      </c>
      <c r="E4" s="7">
        <v>3607.84</v>
      </c>
      <c r="F4" s="7">
        <v>4705.88</v>
      </c>
      <c r="G4" s="2" t="s">
        <v>31</v>
      </c>
      <c r="I4" t="s">
        <v>119</v>
      </c>
      <c r="J4">
        <f>AVERAGE(E3:E14)</f>
        <v>3599.1141666666663</v>
      </c>
      <c r="K4">
        <f>STDEV(E3:E14)</f>
        <v>752.79586686695859</v>
      </c>
      <c r="L4">
        <f>VAR(E3:E14)</f>
        <v>566701.61717197567</v>
      </c>
      <c r="M4">
        <f>K4/SQRT(12)</f>
        <v>217.31344819023812</v>
      </c>
    </row>
    <row r="5" spans="1:13">
      <c r="A5" s="2" t="s">
        <v>7</v>
      </c>
      <c r="B5" s="2" t="s">
        <v>8</v>
      </c>
      <c r="C5" s="2" t="s">
        <v>14</v>
      </c>
      <c r="D5" s="7">
        <v>1.1580699999999999</v>
      </c>
      <c r="E5" s="7">
        <v>4026.14</v>
      </c>
      <c r="F5" s="7">
        <v>5751.63</v>
      </c>
      <c r="G5" s="2" t="s">
        <v>56</v>
      </c>
      <c r="I5" t="s">
        <v>120</v>
      </c>
      <c r="J5">
        <f>AVERAGE(F3:F14)</f>
        <v>4991.9208333333336</v>
      </c>
      <c r="K5">
        <f>STDEV(F3:F14)</f>
        <v>827.27522195632173</v>
      </c>
      <c r="L5">
        <f>VAR(F3:F14)</f>
        <v>684384.29286288132</v>
      </c>
      <c r="M5">
        <f>K5/SQRT(12)</f>
        <v>238.81378604519489</v>
      </c>
    </row>
    <row r="6" spans="1:13">
      <c r="A6" s="2" t="s">
        <v>7</v>
      </c>
      <c r="B6" s="2" t="s">
        <v>8</v>
      </c>
      <c r="C6" s="2" t="s">
        <v>14</v>
      </c>
      <c r="D6" s="7">
        <v>0.511019</v>
      </c>
      <c r="E6" s="7">
        <v>3816.99</v>
      </c>
      <c r="F6" s="7">
        <v>6222.22</v>
      </c>
      <c r="G6" s="2" t="s">
        <v>87</v>
      </c>
    </row>
    <row r="7" spans="1:13">
      <c r="A7" s="2" t="s">
        <v>34</v>
      </c>
      <c r="B7" s="2" t="s">
        <v>35</v>
      </c>
      <c r="C7" s="2" t="s">
        <v>14</v>
      </c>
      <c r="D7" s="7">
        <v>0.465258</v>
      </c>
      <c r="E7" s="7">
        <v>3948.05</v>
      </c>
      <c r="F7" s="7">
        <v>4675.32</v>
      </c>
      <c r="G7" s="2" t="s">
        <v>27</v>
      </c>
    </row>
    <row r="8" spans="1:13">
      <c r="A8" s="2" t="s">
        <v>39</v>
      </c>
      <c r="B8" s="2" t="s">
        <v>29</v>
      </c>
      <c r="C8" s="2" t="s">
        <v>20</v>
      </c>
      <c r="D8" s="7">
        <v>0.91188899999999995</v>
      </c>
      <c r="E8" s="7">
        <v>4248.37</v>
      </c>
      <c r="F8" s="7">
        <v>5228.76</v>
      </c>
      <c r="G8" s="2" t="s">
        <v>42</v>
      </c>
    </row>
    <row r="9" spans="1:13">
      <c r="A9" s="2" t="s">
        <v>88</v>
      </c>
      <c r="B9" s="2" t="s">
        <v>21</v>
      </c>
      <c r="C9" s="2" t="s">
        <v>20</v>
      </c>
      <c r="D9" s="7">
        <v>1.4285479999999999</v>
      </c>
      <c r="E9" s="7">
        <v>3529.41</v>
      </c>
      <c r="F9" s="7">
        <v>4705.88</v>
      </c>
      <c r="G9" s="2" t="s">
        <v>42</v>
      </c>
    </row>
    <row r="10" spans="1:13">
      <c r="A10" s="2" t="s">
        <v>52</v>
      </c>
      <c r="B10" s="2" t="s">
        <v>8</v>
      </c>
      <c r="C10" s="2" t="s">
        <v>20</v>
      </c>
      <c r="D10" s="7">
        <v>1.9663619999999999</v>
      </c>
      <c r="E10" s="7">
        <v>1974.03</v>
      </c>
      <c r="F10" s="7">
        <v>3324.68</v>
      </c>
      <c r="G10" s="2" t="s">
        <v>56</v>
      </c>
    </row>
    <row r="11" spans="1:13">
      <c r="A11" s="2" t="s">
        <v>29</v>
      </c>
      <c r="B11" s="2" t="s">
        <v>29</v>
      </c>
      <c r="C11" s="2" t="s">
        <v>20</v>
      </c>
      <c r="D11" s="7">
        <v>0.66126099999999999</v>
      </c>
      <c r="E11" s="7">
        <v>4117.6499999999996</v>
      </c>
      <c r="F11" s="7">
        <v>5228.76</v>
      </c>
      <c r="G11" s="2" t="s">
        <v>97</v>
      </c>
    </row>
    <row r="12" spans="1:13">
      <c r="A12" s="2" t="s">
        <v>106</v>
      </c>
      <c r="B12" s="2" t="s">
        <v>106</v>
      </c>
      <c r="C12" s="2" t="s">
        <v>20</v>
      </c>
      <c r="D12" s="7">
        <v>0.69484100000000004</v>
      </c>
      <c r="E12" s="7">
        <v>3831.32</v>
      </c>
      <c r="F12" s="7">
        <v>4675.32</v>
      </c>
      <c r="G12" s="2" t="s">
        <v>27</v>
      </c>
    </row>
    <row r="13" spans="1:13">
      <c r="A13" s="2" t="s">
        <v>7</v>
      </c>
      <c r="B13" s="2" t="s">
        <v>8</v>
      </c>
      <c r="C13" s="2" t="s">
        <v>14</v>
      </c>
      <c r="D13" s="7">
        <v>1.30985</v>
      </c>
      <c r="E13" s="7">
        <v>4183.01</v>
      </c>
      <c r="F13" s="7">
        <v>6209.15</v>
      </c>
      <c r="G13" s="2" t="s">
        <v>128</v>
      </c>
    </row>
    <row r="14" spans="1:13">
      <c r="A14" s="2" t="s">
        <v>7</v>
      </c>
      <c r="B14" s="2" t="s">
        <v>8</v>
      </c>
      <c r="C14" s="2" t="s">
        <v>14</v>
      </c>
      <c r="D14" s="7">
        <v>0.96214</v>
      </c>
      <c r="E14" s="7">
        <v>2141.85</v>
      </c>
      <c r="F14" s="7">
        <v>4155.84</v>
      </c>
      <c r="G14" s="2" t="s">
        <v>42</v>
      </c>
    </row>
    <row r="15" spans="1:13">
      <c r="A15" s="2"/>
      <c r="B15" s="2"/>
      <c r="C15" s="2"/>
    </row>
    <row r="16" spans="1:13">
      <c r="A16" t="s">
        <v>124</v>
      </c>
    </row>
    <row r="17" spans="1:11">
      <c r="A17" s="1" t="s">
        <v>0</v>
      </c>
      <c r="B17" s="1" t="s">
        <v>4</v>
      </c>
      <c r="C17" s="1" t="s">
        <v>13</v>
      </c>
      <c r="D17" s="1" t="s">
        <v>38</v>
      </c>
      <c r="E17" s="1" t="s">
        <v>112</v>
      </c>
      <c r="F17" s="1" t="s">
        <v>113</v>
      </c>
      <c r="G17" s="1" t="s">
        <v>122</v>
      </c>
    </row>
    <row r="18" spans="1:11">
      <c r="A18" s="2" t="s">
        <v>57</v>
      </c>
      <c r="B18" s="2" t="s">
        <v>58</v>
      </c>
      <c r="C18" s="2" t="s">
        <v>20</v>
      </c>
      <c r="D18" s="7">
        <v>1.9218420000000001</v>
      </c>
      <c r="E18" s="7">
        <v>4000</v>
      </c>
      <c r="F18" s="7">
        <v>5298.7</v>
      </c>
      <c r="G18" t="s">
        <v>47</v>
      </c>
      <c r="I18" t="s">
        <v>118</v>
      </c>
      <c r="J18">
        <f>AVERAGE(D18:D24)</f>
        <v>1.1551855571428573</v>
      </c>
      <c r="K18">
        <f>STDEV(D18:D24)</f>
        <v>0.88224193510877302</v>
      </c>
    </row>
    <row r="19" spans="1:11">
      <c r="A19" s="2" t="s">
        <v>89</v>
      </c>
      <c r="B19" s="2" t="s">
        <v>90</v>
      </c>
      <c r="C19" s="2" t="s">
        <v>14</v>
      </c>
      <c r="D19" s="7">
        <v>2.8065498999999998</v>
      </c>
      <c r="E19" s="7">
        <v>2077.92</v>
      </c>
      <c r="F19" s="7">
        <v>4220.78</v>
      </c>
      <c r="G19" t="s">
        <v>56</v>
      </c>
      <c r="I19" t="s">
        <v>119</v>
      </c>
      <c r="J19">
        <f>AVERAGE(E18:E24)</f>
        <v>3264.821428571428</v>
      </c>
      <c r="K19">
        <f>STDEV(E18:E24)</f>
        <v>1097.2622335678425</v>
      </c>
    </row>
    <row r="20" spans="1:11">
      <c r="A20" s="2" t="s">
        <v>89</v>
      </c>
      <c r="B20" s="2" t="s">
        <v>90</v>
      </c>
      <c r="C20" s="2" t="s">
        <v>14</v>
      </c>
      <c r="D20" s="7">
        <v>0.55007799999999996</v>
      </c>
      <c r="E20" s="7">
        <v>2337.66</v>
      </c>
      <c r="F20" s="7">
        <v>3181.82</v>
      </c>
      <c r="G20" t="s">
        <v>27</v>
      </c>
      <c r="I20" t="s">
        <v>120</v>
      </c>
      <c r="J20">
        <f>AVERAGE(F18:F24)</f>
        <v>5370.1257142857148</v>
      </c>
      <c r="K20">
        <f>STDEV(F18:F24)</f>
        <v>1537.1962300658172</v>
      </c>
    </row>
    <row r="21" spans="1:11">
      <c r="A21" s="2" t="s">
        <v>89</v>
      </c>
      <c r="B21" s="2" t="s">
        <v>90</v>
      </c>
      <c r="C21" s="2" t="s">
        <v>14</v>
      </c>
      <c r="D21" s="7">
        <v>0.91463300000000003</v>
      </c>
      <c r="E21" s="7">
        <v>2405.23</v>
      </c>
      <c r="F21" s="7">
        <v>5437.91</v>
      </c>
      <c r="G21" t="s">
        <v>126</v>
      </c>
    </row>
    <row r="22" spans="1:11">
      <c r="A22" s="2" t="s">
        <v>89</v>
      </c>
      <c r="B22" s="2" t="s">
        <v>90</v>
      </c>
      <c r="C22" s="2" t="s">
        <v>14</v>
      </c>
      <c r="D22" s="7">
        <v>0.61921199999999998</v>
      </c>
      <c r="E22" s="7">
        <v>3071.9</v>
      </c>
      <c r="F22" s="7">
        <v>5555.56</v>
      </c>
      <c r="G22" t="s">
        <v>126</v>
      </c>
    </row>
    <row r="23" spans="1:11">
      <c r="A23" s="2" t="s">
        <v>89</v>
      </c>
      <c r="B23" s="2" t="s">
        <v>90</v>
      </c>
      <c r="C23" s="2" t="s">
        <v>14</v>
      </c>
      <c r="D23" s="7">
        <v>0.86829400000000001</v>
      </c>
      <c r="E23" s="7">
        <v>3896.1</v>
      </c>
      <c r="F23" s="7">
        <v>5714.29</v>
      </c>
      <c r="G23" t="s">
        <v>126</v>
      </c>
    </row>
    <row r="24" spans="1:11">
      <c r="A24" s="2" t="s">
        <v>89</v>
      </c>
      <c r="B24" s="2" t="s">
        <v>90</v>
      </c>
      <c r="C24" s="2" t="s">
        <v>14</v>
      </c>
      <c r="D24" s="7">
        <v>0.40569</v>
      </c>
      <c r="E24" s="7">
        <v>5064.9399999999996</v>
      </c>
      <c r="F24" s="7">
        <v>8181.82</v>
      </c>
      <c r="G24" t="s">
        <v>67</v>
      </c>
    </row>
    <row r="26" spans="1:11">
      <c r="A26" t="s">
        <v>125</v>
      </c>
    </row>
    <row r="27" spans="1:11">
      <c r="A27" s="1" t="s">
        <v>0</v>
      </c>
      <c r="B27" s="1" t="s">
        <v>4</v>
      </c>
      <c r="C27" s="1" t="s">
        <v>13</v>
      </c>
      <c r="D27" s="1" t="s">
        <v>38</v>
      </c>
      <c r="E27" s="1" t="s">
        <v>112</v>
      </c>
      <c r="F27" s="1" t="s">
        <v>113</v>
      </c>
      <c r="G27" s="1" t="s">
        <v>122</v>
      </c>
    </row>
    <row r="28" spans="1:11">
      <c r="A28" s="2" t="s">
        <v>45</v>
      </c>
      <c r="B28" s="2" t="s">
        <v>46</v>
      </c>
      <c r="C28" s="2" t="s">
        <v>14</v>
      </c>
      <c r="D28" s="7">
        <v>1.172242</v>
      </c>
      <c r="E28" s="7">
        <v>4117.6499999999996</v>
      </c>
      <c r="F28" s="7">
        <v>5882.35</v>
      </c>
      <c r="G28" t="s">
        <v>47</v>
      </c>
      <c r="I28" t="s">
        <v>118</v>
      </c>
      <c r="J28">
        <f>AVERAGE(D28:D34)</f>
        <v>0.92214857142857121</v>
      </c>
      <c r="K28">
        <f>STDEV(D28:D34)</f>
        <v>0.30793295811905674</v>
      </c>
    </row>
    <row r="29" spans="1:11">
      <c r="A29" s="2" t="s">
        <v>45</v>
      </c>
      <c r="B29" s="2" t="s">
        <v>46</v>
      </c>
      <c r="C29" s="2" t="s">
        <v>14</v>
      </c>
      <c r="D29" s="7">
        <v>0.86678999999999995</v>
      </c>
      <c r="E29" s="7">
        <v>4675.32</v>
      </c>
      <c r="F29" s="7">
        <v>6103.9</v>
      </c>
      <c r="G29" t="s">
        <v>67</v>
      </c>
      <c r="I29" t="s">
        <v>119</v>
      </c>
      <c r="J29">
        <f>AVERAGE(E28:E34)</f>
        <v>4004.1214285714277</v>
      </c>
      <c r="K29">
        <f>STDEV(E28:E34)</f>
        <v>860.01714888771687</v>
      </c>
    </row>
    <row r="30" spans="1:11">
      <c r="A30" s="2" t="s">
        <v>65</v>
      </c>
      <c r="B30" s="2" t="s">
        <v>66</v>
      </c>
      <c r="C30" s="2" t="s">
        <v>14</v>
      </c>
      <c r="D30" s="7">
        <v>0.92330100000000004</v>
      </c>
      <c r="E30" s="7">
        <v>3660.13</v>
      </c>
      <c r="F30" s="7">
        <v>7477.12</v>
      </c>
      <c r="G30" s="2" t="s">
        <v>67</v>
      </c>
      <c r="I30" t="s">
        <v>120</v>
      </c>
      <c r="J30">
        <f>AVERAGE(F28:F34)</f>
        <v>6087.6228571428564</v>
      </c>
      <c r="K30">
        <f>STDEV(F28:F34)</f>
        <v>1844.7390405304377</v>
      </c>
    </row>
    <row r="31" spans="1:11">
      <c r="A31" s="2" t="s">
        <v>65</v>
      </c>
      <c r="B31" s="2" t="s">
        <v>66</v>
      </c>
      <c r="C31" s="2" t="s">
        <v>14</v>
      </c>
      <c r="D31" s="7">
        <v>1.4534</v>
      </c>
      <c r="E31" s="7">
        <v>4836.6000000000004</v>
      </c>
      <c r="F31" s="7">
        <v>9150.33</v>
      </c>
      <c r="G31" s="2" t="s">
        <v>67</v>
      </c>
    </row>
    <row r="32" spans="1:11">
      <c r="A32" s="2" t="s">
        <v>65</v>
      </c>
      <c r="B32" s="2" t="s">
        <v>66</v>
      </c>
      <c r="C32" s="2" t="s">
        <v>14</v>
      </c>
      <c r="D32" s="7">
        <v>0.66559999999999997</v>
      </c>
      <c r="E32" s="7">
        <v>4901.96</v>
      </c>
      <c r="F32" s="7">
        <v>6078.43</v>
      </c>
      <c r="G32" s="2" t="s">
        <v>67</v>
      </c>
    </row>
    <row r="33" spans="1:7">
      <c r="A33" s="2" t="s">
        <v>78</v>
      </c>
      <c r="B33" s="2" t="s">
        <v>79</v>
      </c>
      <c r="C33" s="2" t="s">
        <v>14</v>
      </c>
      <c r="D33" s="7">
        <v>0.53760399999999997</v>
      </c>
      <c r="E33" s="7">
        <v>2909.09</v>
      </c>
      <c r="F33" s="7">
        <v>4051.95</v>
      </c>
      <c r="G33" s="2" t="s">
        <v>81</v>
      </c>
    </row>
    <row r="34" spans="1:7">
      <c r="A34" s="2" t="s">
        <v>83</v>
      </c>
      <c r="B34" s="2" t="s">
        <v>84</v>
      </c>
      <c r="C34" s="2" t="s">
        <v>14</v>
      </c>
      <c r="D34" s="7">
        <v>0.83610300000000004</v>
      </c>
      <c r="E34" s="7">
        <v>2928.1</v>
      </c>
      <c r="F34" s="7">
        <v>3869.28</v>
      </c>
      <c r="G34" s="2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J28"/>
  <sheetViews>
    <sheetView workbookViewId="0">
      <selection activeCell="I15" sqref="I15"/>
    </sheetView>
  </sheetViews>
  <sheetFormatPr defaultRowHeight="15"/>
  <cols>
    <col min="1" max="1" width="7.5703125" customWidth="1"/>
    <col min="2" max="2" width="17" customWidth="1"/>
    <col min="3" max="3" width="18.42578125" customWidth="1"/>
    <col min="4" max="4" width="19" customWidth="1"/>
    <col min="5" max="5" width="5.28515625" customWidth="1"/>
    <col min="7" max="7" width="7.28515625" customWidth="1"/>
    <col min="8" max="8" width="18.28515625" customWidth="1"/>
    <col min="9" max="9" width="17.7109375" customWidth="1"/>
    <col min="10" max="10" width="16.85546875" customWidth="1"/>
  </cols>
  <sheetData>
    <row r="3" spans="1:10">
      <c r="A3" s="16" t="s">
        <v>0</v>
      </c>
      <c r="B3" s="16" t="s">
        <v>38</v>
      </c>
      <c r="C3" s="16" t="s">
        <v>112</v>
      </c>
      <c r="D3" s="16" t="s">
        <v>138</v>
      </c>
      <c r="E3" s="16" t="s">
        <v>122</v>
      </c>
      <c r="G3" s="21" t="s">
        <v>27</v>
      </c>
      <c r="H3" s="22"/>
      <c r="I3" s="27"/>
      <c r="J3" s="27"/>
    </row>
    <row r="4" spans="1:10">
      <c r="A4" s="17" t="s">
        <v>65</v>
      </c>
      <c r="B4" s="18">
        <v>0.92330100000000004</v>
      </c>
      <c r="C4" s="18">
        <v>3660.13</v>
      </c>
      <c r="D4" s="18">
        <v>7477.12</v>
      </c>
      <c r="E4" s="15" t="s">
        <v>67</v>
      </c>
      <c r="G4" s="16" t="s">
        <v>0</v>
      </c>
      <c r="H4" s="16" t="s">
        <v>138</v>
      </c>
      <c r="I4" s="16" t="s">
        <v>112</v>
      </c>
      <c r="J4" s="16" t="s">
        <v>38</v>
      </c>
    </row>
    <row r="5" spans="1:10">
      <c r="A5" s="15"/>
      <c r="B5" s="18">
        <v>1.4534</v>
      </c>
      <c r="C5" s="18">
        <v>4836.6000000000004</v>
      </c>
      <c r="D5" s="18">
        <v>9150.33</v>
      </c>
      <c r="E5" s="15" t="s">
        <v>67</v>
      </c>
      <c r="G5" s="17" t="s">
        <v>116</v>
      </c>
      <c r="H5" s="18">
        <v>5019.6099999999997</v>
      </c>
      <c r="I5" s="18">
        <v>3764.71</v>
      </c>
      <c r="J5" s="18">
        <v>0.48809999999999998</v>
      </c>
    </row>
    <row r="6" spans="1:10">
      <c r="A6" s="15"/>
      <c r="B6" s="18">
        <v>0.66559999999999997</v>
      </c>
      <c r="C6" s="18">
        <v>4901.96</v>
      </c>
      <c r="D6" s="18">
        <v>6078.43</v>
      </c>
      <c r="E6" s="15" t="s">
        <v>67</v>
      </c>
      <c r="G6" s="17" t="s">
        <v>34</v>
      </c>
      <c r="H6" s="18">
        <v>4675.32</v>
      </c>
      <c r="I6" s="18">
        <v>3948.05</v>
      </c>
      <c r="J6" s="18">
        <v>0.465258</v>
      </c>
    </row>
    <row r="7" spans="1:10">
      <c r="A7" s="21"/>
      <c r="B7" s="27"/>
      <c r="C7" s="27"/>
      <c r="D7" s="27"/>
      <c r="E7" s="22"/>
      <c r="G7" s="24" t="s">
        <v>106</v>
      </c>
      <c r="H7" s="25">
        <v>4675.32</v>
      </c>
      <c r="I7" s="25">
        <v>3831.32</v>
      </c>
      <c r="J7" s="18">
        <v>0.83610300000000004</v>
      </c>
    </row>
    <row r="8" spans="1:10">
      <c r="A8" s="21"/>
      <c r="B8" s="27"/>
      <c r="C8" s="27"/>
      <c r="D8" s="27"/>
      <c r="E8" s="22"/>
      <c r="G8" s="17" t="s">
        <v>83</v>
      </c>
      <c r="H8" s="18">
        <v>3869.28</v>
      </c>
      <c r="I8" s="18">
        <v>2928.1</v>
      </c>
      <c r="J8" s="18"/>
    </row>
    <row r="9" spans="1:10">
      <c r="A9" s="16" t="s">
        <v>0</v>
      </c>
      <c r="B9" s="16" t="s">
        <v>38</v>
      </c>
      <c r="C9" s="16" t="s">
        <v>112</v>
      </c>
      <c r="D9" s="16" t="s">
        <v>113</v>
      </c>
      <c r="E9" s="16" t="s">
        <v>122</v>
      </c>
      <c r="G9" s="28" t="s">
        <v>89</v>
      </c>
      <c r="H9" s="29">
        <v>3181.82</v>
      </c>
      <c r="I9" s="29">
        <v>2337.66</v>
      </c>
      <c r="J9" s="29">
        <v>0.55007799999999996</v>
      </c>
    </row>
    <row r="10" spans="1:10">
      <c r="A10" s="17" t="s">
        <v>89</v>
      </c>
      <c r="B10" s="18">
        <v>0.91463300000000003</v>
      </c>
      <c r="C10" s="18">
        <v>2405.23</v>
      </c>
      <c r="D10" s="18">
        <v>5437.91</v>
      </c>
      <c r="E10" s="15" t="s">
        <v>137</v>
      </c>
      <c r="G10" s="30"/>
      <c r="H10" s="31"/>
      <c r="I10" s="31"/>
      <c r="J10" s="31"/>
    </row>
    <row r="11" spans="1:10">
      <c r="A11" s="15"/>
      <c r="B11" s="18">
        <v>0.61921199999999998</v>
      </c>
      <c r="C11" s="18">
        <v>3071.9</v>
      </c>
      <c r="D11" s="18">
        <v>5555.56</v>
      </c>
      <c r="E11" s="15" t="s">
        <v>137</v>
      </c>
      <c r="G11" s="23"/>
      <c r="H11" s="23"/>
      <c r="I11" s="23"/>
      <c r="J11" s="23"/>
    </row>
    <row r="12" spans="1:10">
      <c r="A12" s="15"/>
      <c r="B12" s="18">
        <v>0.86829400000000001</v>
      </c>
      <c r="C12" s="18">
        <v>3896.1</v>
      </c>
      <c r="D12" s="18">
        <v>5714.29</v>
      </c>
      <c r="E12" s="15" t="s">
        <v>137</v>
      </c>
      <c r="G12" s="32"/>
      <c r="H12" s="32"/>
      <c r="I12" s="32"/>
      <c r="J12" s="32"/>
    </row>
    <row r="13" spans="1:10">
      <c r="G13" s="33"/>
      <c r="H13" s="34"/>
      <c r="I13" s="34"/>
      <c r="J13" s="34"/>
    </row>
    <row r="14" spans="1:10">
      <c r="G14" s="33"/>
      <c r="H14" s="34"/>
      <c r="I14" s="34"/>
      <c r="J14" s="34"/>
    </row>
    <row r="15" spans="1:10">
      <c r="G15" s="33"/>
      <c r="H15" s="34"/>
      <c r="I15" s="34"/>
      <c r="J15" s="34"/>
    </row>
    <row r="16" spans="1:10">
      <c r="G16" s="23"/>
      <c r="H16" s="23"/>
      <c r="I16" s="23"/>
      <c r="J16" s="23"/>
    </row>
    <row r="17" spans="7:10">
      <c r="G17" s="32"/>
      <c r="H17" s="32"/>
      <c r="I17" s="32"/>
      <c r="J17" s="32"/>
    </row>
    <row r="18" spans="7:10">
      <c r="G18" s="33"/>
      <c r="H18" s="34"/>
      <c r="I18" s="34"/>
      <c r="J18" s="34"/>
    </row>
    <row r="19" spans="7:10">
      <c r="G19" s="33"/>
      <c r="H19" s="34"/>
      <c r="I19" s="34"/>
      <c r="J19" s="34"/>
    </row>
    <row r="20" spans="7:10">
      <c r="G20" s="33"/>
      <c r="H20" s="34"/>
      <c r="I20" s="34"/>
      <c r="J20" s="34"/>
    </row>
    <row r="21" spans="7:10">
      <c r="G21" s="33"/>
      <c r="H21" s="34"/>
      <c r="I21" s="34"/>
      <c r="J21" s="34"/>
    </row>
    <row r="22" spans="7:10">
      <c r="G22" s="23"/>
      <c r="H22" s="23"/>
      <c r="I22" s="23"/>
      <c r="J22" s="23"/>
    </row>
    <row r="23" spans="7:10">
      <c r="G23" s="32"/>
      <c r="H23" s="32"/>
      <c r="I23" s="32"/>
      <c r="J23" s="32"/>
    </row>
    <row r="24" spans="7:10">
      <c r="G24" s="30"/>
      <c r="H24" s="31"/>
      <c r="I24" s="31"/>
      <c r="J24" s="31"/>
    </row>
    <row r="25" spans="7:10">
      <c r="G25" s="33"/>
      <c r="H25" s="34"/>
      <c r="I25" s="34"/>
      <c r="J25" s="34"/>
    </row>
    <row r="26" spans="7:10">
      <c r="G26" s="33"/>
      <c r="H26" s="34"/>
      <c r="I26" s="34"/>
      <c r="J26" s="34"/>
    </row>
    <row r="27" spans="7:10">
      <c r="G27" s="33"/>
      <c r="H27" s="34"/>
      <c r="I27" s="34"/>
      <c r="J27" s="34"/>
    </row>
    <row r="28" spans="7:10">
      <c r="G28" s="33"/>
      <c r="H28" s="34"/>
      <c r="I28" s="34"/>
      <c r="J28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Data</vt:lpstr>
      <vt:lpstr>Meta Data</vt:lpstr>
      <vt:lpstr>Calls</vt:lpstr>
      <vt:lpstr>Individuals</vt:lpstr>
      <vt:lpstr>Pod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Lee Stoltzfus</dc:creator>
  <cp:lastModifiedBy>Megan Lee Stoltzfus</cp:lastModifiedBy>
  <dcterms:created xsi:type="dcterms:W3CDTF">2010-09-25T00:36:24Z</dcterms:created>
  <dcterms:modified xsi:type="dcterms:W3CDTF">2010-10-30T04:16:37Z</dcterms:modified>
</cp:coreProperties>
</file>